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ristobal.miranda\Downloads\"/>
    </mc:Choice>
  </mc:AlternateContent>
  <xr:revisionPtr revIDLastSave="0" documentId="13_ncr:1_{20566146-4D20-4D37-AEE3-AF5651C689A9}" xr6:coauthVersionLast="47" xr6:coauthVersionMax="47" xr10:uidLastSave="{00000000-0000-0000-0000-000000000000}"/>
  <bookViews>
    <workbookView xWindow="-110" yWindow="-110" windowWidth="19420" windowHeight="10300" activeTab="2" xr2:uid="{00000000-000D-0000-FFFF-FFFF00000000}"/>
  </bookViews>
  <sheets>
    <sheet name="Consolidado Presupuesto" sheetId="1" r:id="rId1"/>
    <sheet name="Honorarios" sheetId="2" r:id="rId2"/>
    <sheet name="Gastos Operacionales" sheetId="3" r:id="rId3"/>
    <sheet name="Código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 l="1"/>
  <c r="C7" i="2"/>
  <c r="C8" i="2" s="1"/>
  <c r="D10" i="1"/>
  <c r="E10" i="1"/>
  <c r="F10" i="1"/>
  <c r="G10" i="1"/>
  <c r="H10" i="1"/>
  <c r="I10" i="1"/>
  <c r="J10" i="1"/>
  <c r="K10" i="1"/>
  <c r="L10" i="1"/>
  <c r="M10" i="1"/>
  <c r="D11" i="1"/>
  <c r="E11" i="1"/>
  <c r="F11" i="1"/>
  <c r="G11" i="1"/>
  <c r="H11" i="1"/>
  <c r="I11" i="1"/>
  <c r="J11" i="1"/>
  <c r="K11" i="1"/>
  <c r="L11" i="1"/>
  <c r="M11" i="1"/>
  <c r="E9" i="1"/>
  <c r="F9" i="1"/>
  <c r="G9" i="1"/>
  <c r="H9" i="1"/>
  <c r="I9" i="1"/>
  <c r="J9" i="1"/>
  <c r="K9" i="1"/>
  <c r="L9" i="1"/>
  <c r="M9" i="1"/>
  <c r="D16" i="1"/>
  <c r="E16" i="1"/>
  <c r="F16" i="1"/>
  <c r="G16" i="1"/>
  <c r="H16" i="1"/>
  <c r="I16" i="1"/>
  <c r="J16" i="1"/>
  <c r="K16" i="1"/>
  <c r="L16" i="1"/>
  <c r="M16" i="1"/>
  <c r="D17" i="1"/>
  <c r="E17" i="1"/>
  <c r="F17" i="1"/>
  <c r="G17" i="1"/>
  <c r="H17" i="1"/>
  <c r="I17" i="1"/>
  <c r="J17" i="1"/>
  <c r="K17" i="1"/>
  <c r="L17" i="1"/>
  <c r="M17" i="1"/>
  <c r="D18" i="1"/>
  <c r="E18" i="1"/>
  <c r="F18" i="1"/>
  <c r="G18" i="1"/>
  <c r="H18" i="1"/>
  <c r="I18" i="1"/>
  <c r="J18" i="1"/>
  <c r="K18" i="1"/>
  <c r="L18" i="1"/>
  <c r="M18" i="1"/>
  <c r="D19" i="1"/>
  <c r="E19" i="1"/>
  <c r="F19" i="1"/>
  <c r="G19" i="1"/>
  <c r="H19" i="1"/>
  <c r="I19" i="1"/>
  <c r="J19" i="1"/>
  <c r="K19" i="1"/>
  <c r="L19" i="1"/>
  <c r="M19" i="1"/>
  <c r="D20" i="1"/>
  <c r="E20" i="1"/>
  <c r="F20" i="1"/>
  <c r="G20" i="1"/>
  <c r="H20" i="1"/>
  <c r="I20" i="1"/>
  <c r="J20" i="1"/>
  <c r="K20" i="1"/>
  <c r="L20" i="1"/>
  <c r="M20" i="1"/>
  <c r="D21" i="1"/>
  <c r="E21" i="1"/>
  <c r="F21" i="1"/>
  <c r="G21" i="1"/>
  <c r="H21" i="1"/>
  <c r="I21" i="1"/>
  <c r="J21" i="1"/>
  <c r="K21" i="1"/>
  <c r="L21" i="1"/>
  <c r="M21" i="1"/>
  <c r="D22" i="1"/>
  <c r="E22" i="1"/>
  <c r="F22" i="1"/>
  <c r="G22" i="1"/>
  <c r="H22" i="1"/>
  <c r="I22" i="1"/>
  <c r="J22" i="1"/>
  <c r="K22" i="1"/>
  <c r="L22" i="1"/>
  <c r="M22" i="1"/>
  <c r="E15" i="1"/>
  <c r="F15" i="1"/>
  <c r="G15" i="1"/>
  <c r="H15" i="1"/>
  <c r="I15" i="1"/>
  <c r="J15" i="1"/>
  <c r="K15" i="1"/>
  <c r="L15" i="1"/>
  <c r="M15" i="1"/>
  <c r="H10" i="3"/>
  <c r="H11" i="3"/>
  <c r="H5" i="3"/>
  <c r="N3" i="1"/>
  <c r="N4" i="1"/>
  <c r="N5" i="1"/>
  <c r="N21" i="1"/>
  <c r="H4" i="3" l="1"/>
  <c r="H6" i="3" s="1"/>
  <c r="I3" i="5" l="1"/>
  <c r="I4" i="5"/>
  <c r="I5" i="5"/>
  <c r="N9" i="1"/>
  <c r="N10" i="1"/>
  <c r="N11" i="1"/>
  <c r="N15" i="1"/>
  <c r="N16" i="1"/>
  <c r="N17" i="1"/>
  <c r="N18" i="1"/>
  <c r="N19" i="1"/>
  <c r="N20" i="1"/>
  <c r="N22" i="1"/>
  <c r="D15" i="1"/>
  <c r="D9" i="1"/>
  <c r="P11" i="1" l="1"/>
  <c r="P10" i="1"/>
  <c r="N23" i="1"/>
  <c r="P9" i="1"/>
  <c r="N12" i="1"/>
  <c r="N6" i="1"/>
  <c r="P5" i="1" s="1"/>
  <c r="P4" i="1" l="1"/>
  <c r="H8" i="5"/>
  <c r="P3" i="1"/>
  <c r="P12" i="1"/>
  <c r="H14" i="5"/>
  <c r="P15" i="1"/>
  <c r="N25" i="1"/>
  <c r="P6" i="1" l="1"/>
  <c r="P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Cristobal Guillermo Miranda Olivares</author>
  </authors>
  <commentList>
    <comment ref="A1" authorId="0" shapeId="0" xr:uid="{363B3A29-E452-4671-AA14-AF8A713BA940}">
      <text>
        <r>
          <rPr>
            <b/>
            <sz val="9"/>
            <color indexed="81"/>
            <rFont val="Tahoma"/>
            <family val="2"/>
          </rPr>
          <t>Cristobal Guillermo Miranda Olivares:</t>
        </r>
        <r>
          <rPr>
            <sz val="9"/>
            <color indexed="81"/>
            <rFont val="Tahoma"/>
            <family val="2"/>
          </rPr>
          <t xml:space="preserve">
Seleccione el mes desde la lista desplegable
</t>
        </r>
      </text>
    </comment>
    <comment ref="B1" authorId="0" shapeId="0" xr:uid="{D139EBD3-1F1B-46BF-A5CE-751279D466E9}">
      <text>
        <r>
          <rPr>
            <b/>
            <sz val="9"/>
            <color indexed="81"/>
            <rFont val="Tahoma"/>
            <family val="2"/>
          </rPr>
          <t>Cristobal Guillermo Miranda Olivares:</t>
        </r>
        <r>
          <rPr>
            <sz val="9"/>
            <color indexed="81"/>
            <rFont val="Tahoma"/>
            <family val="2"/>
          </rPr>
          <t xml:space="preserve">
Seleccione el tipo de gasto desde la lista desplegable</t>
        </r>
      </text>
    </comment>
  </commentList>
</comments>
</file>

<file path=xl/sharedStrings.xml><?xml version="1.0" encoding="utf-8"?>
<sst xmlns="http://schemas.openxmlformats.org/spreadsheetml/2006/main" count="150" uniqueCount="88">
  <si>
    <t>CONCEPTO</t>
  </si>
  <si>
    <t>GASTOS DE OPERACIÓN</t>
  </si>
  <si>
    <t>Subtotal</t>
  </si>
  <si>
    <t>HONORARIOS</t>
  </si>
  <si>
    <t>Investigador Responsable</t>
  </si>
  <si>
    <t>Subtotal:</t>
  </si>
  <si>
    <t>Marzo</t>
  </si>
  <si>
    <t>Abril</t>
  </si>
  <si>
    <t>Mayo</t>
  </si>
  <si>
    <t>Junio</t>
  </si>
  <si>
    <t>Julio</t>
  </si>
  <si>
    <t>Agosto</t>
  </si>
  <si>
    <t>Septiembre</t>
  </si>
  <si>
    <t>Octubre</t>
  </si>
  <si>
    <t>Validación</t>
  </si>
  <si>
    <t>Co-Investigadores</t>
  </si>
  <si>
    <t>Ayudantes</t>
  </si>
  <si>
    <t>Total</t>
  </si>
  <si>
    <t>Asesoría Metodológica</t>
  </si>
  <si>
    <t>Transcripción</t>
  </si>
  <si>
    <t>Edición Científica</t>
  </si>
  <si>
    <t>Materiales de Oficina</t>
  </si>
  <si>
    <t>PRESUPUESTO PROYECTO DE INVESTIGACIÓN</t>
  </si>
  <si>
    <t>TOTAL PRESUPUESTO PROYECTO DE INVESTIGACIÓN</t>
  </si>
  <si>
    <t>Libros</t>
  </si>
  <si>
    <t>Movilización</t>
  </si>
  <si>
    <t>Inscripción a Congresos</t>
  </si>
  <si>
    <t>Otros</t>
  </si>
  <si>
    <t>Alimentación</t>
  </si>
  <si>
    <t>Software</t>
  </si>
  <si>
    <t>Cargo</t>
  </si>
  <si>
    <t>Persona</t>
  </si>
  <si>
    <t>Persona 1</t>
  </si>
  <si>
    <t>Persona 2</t>
  </si>
  <si>
    <t>Persona 3</t>
  </si>
  <si>
    <t>Persona 4</t>
  </si>
  <si>
    <t>Persona 5</t>
  </si>
  <si>
    <t>Cargos</t>
  </si>
  <si>
    <t>Co-Investigador/a</t>
  </si>
  <si>
    <t>Ayudante</t>
  </si>
  <si>
    <t>Tipo de  Gasto Operacional</t>
  </si>
  <si>
    <t>Monto Honorarios</t>
  </si>
  <si>
    <t>Tipo de gasto</t>
  </si>
  <si>
    <t>Mes</t>
  </si>
  <si>
    <t xml:space="preserve">Cantidad de servicios externos </t>
  </si>
  <si>
    <t>Tipo</t>
  </si>
  <si>
    <t>Máximo permitido</t>
  </si>
  <si>
    <t>Cantidad declarada</t>
  </si>
  <si>
    <t>Serv. Externo</t>
  </si>
  <si>
    <t>Materiales varios</t>
  </si>
  <si>
    <t>Gasto Operacional</t>
  </si>
  <si>
    <t>Instrucciones</t>
  </si>
  <si>
    <t xml:space="preserve">En esta hoja usted deberá indicar con detalle cada uno de los gastos que necesita para la ejecución de su proyecto. </t>
  </si>
  <si>
    <t>Integrantes</t>
  </si>
  <si>
    <t>Ppto máximo</t>
  </si>
  <si>
    <t>En la hoja llamada "Consolidado Presupuesto" se irá completando y validando automáticamente el detalle de su planificación presupuestaria. Si existiese alguna inconsistencia, la planilla la acusará en la columna  de Validación de dicha hoja. Recuerde que solo puede presentar un presupuesto que esté completamente validado (todas las celdas de la columna de validación en la hoja de  consolidado en color verde)</t>
  </si>
  <si>
    <t>Noviembre</t>
  </si>
  <si>
    <t>Diciembre</t>
  </si>
  <si>
    <t>SERVICIOS EXTERNOS</t>
  </si>
  <si>
    <t>Detalle del producto/Servicio</t>
  </si>
  <si>
    <t>Link de referencia para el producto</t>
  </si>
  <si>
    <t>Las columnas A y B las podrá llenar con las alternativas que aparecen en la lista desplegable disponible en las celdas.</t>
  </si>
  <si>
    <r>
      <rPr>
        <b/>
        <sz val="11"/>
        <color theme="1"/>
        <rFont val="Calibri"/>
        <family val="2"/>
        <scheme val="minor"/>
      </rPr>
      <t xml:space="preserve">IMPORTANTE: </t>
    </r>
    <r>
      <rPr>
        <sz val="11"/>
        <color theme="1"/>
        <rFont val="Calibri"/>
        <family val="2"/>
        <scheme val="minor"/>
      </rPr>
      <t>Recuerde el criterio de anonimato, por tanto la columna A de esta hoja solo llenarla con la frase "Persona 1 ". La inclusión de nombres o cualquier referencia a un integrante del equipo quebranta el criterio de anonimato e implica la decalificación inmediata del proyecto</t>
    </r>
  </si>
  <si>
    <t>Hospedaje</t>
  </si>
  <si>
    <r>
      <t xml:space="preserve">Recordar que la universidad no hace entrega directa de dinero al IR; todas las compras de productos deben ser realizadas por el área de adquisiciones de la Universidad. </t>
    </r>
    <r>
      <rPr>
        <b/>
        <sz val="11"/>
        <color theme="1"/>
        <rFont val="Calibri"/>
        <family val="2"/>
        <scheme val="minor"/>
      </rPr>
      <t>No se aceptan reembolosos ni se validarán compras realizadas directamente por el IR.</t>
    </r>
  </si>
  <si>
    <t xml:space="preserve">La Universidad se reserva el derecho de aceptar, modificar o rechazar la cantidad y/o naturaleza de los productos y servicios solicitados en esta planilla. La aceptación del proyecto no implica necesariamente la aceptación de todos los ítemes y montos aquí señalados.
</t>
  </si>
  <si>
    <t>Recuerde que los ítems de Asesoría Metodológica, Transcripción y Edicion Científica, deben ser incorporados en la hoja de Gastos Operacionales y no podrán ser realizados por un integrante del equipo</t>
  </si>
  <si>
    <r>
      <rPr>
        <b/>
        <sz val="11"/>
        <color theme="1"/>
        <rFont val="Calibri"/>
        <family val="2"/>
        <scheme val="minor"/>
      </rPr>
      <t>Nota</t>
    </r>
    <r>
      <rPr>
        <sz val="11"/>
        <color theme="1"/>
        <rFont val="Calibri"/>
        <family val="2"/>
        <scheme val="minor"/>
      </rPr>
      <t>: Esta hoja se llenará automáticamente. Usted solo debe completar la información en las hojas "Honorarios" y Gastos operacionales"</t>
    </r>
  </si>
  <si>
    <t>En la columna C deberá describir el detalle de cada producto/servicio que necesite</t>
  </si>
  <si>
    <t>Monto $</t>
  </si>
  <si>
    <t>Montos Disponibles por ítem</t>
  </si>
  <si>
    <t>Total monto</t>
  </si>
  <si>
    <t>$300.000 a Repartir</t>
  </si>
  <si>
    <t>Presupuesto Solicitado:</t>
  </si>
  <si>
    <t>Presupuesto disponible:</t>
  </si>
  <si>
    <t xml:space="preserve">En la columna C deberá describir el monto de honorarios para cada persona. Recuerde que el monto máximo a repartir entre todos los integrantes es $300.000.  </t>
  </si>
  <si>
    <t>Validación Presupuestaria</t>
  </si>
  <si>
    <r>
      <t>Los ítems de movilización, alimentación y hospedaje están pensados para la realización de trabajo de campo. Para dicho fin la actividad deberá estar planificada y presupuestada previamente. Corresponderá a la DIP, en función de los procedimientos institucionales, determinar la forma de asignación de recursos.</t>
    </r>
    <r>
      <rPr>
        <b/>
        <sz val="11"/>
        <color theme="1"/>
        <rFont val="Calibri"/>
        <family val="2"/>
        <scheme val="minor"/>
      </rPr>
      <t xml:space="preserve"> No se podrá presupuestar asistencias a Congresos</t>
    </r>
  </si>
  <si>
    <t>INDICADORES DE VALIDACIÓN</t>
  </si>
  <si>
    <r>
      <rPr>
        <b/>
        <sz val="11"/>
        <color theme="1"/>
        <rFont val="Calibri"/>
        <family val="2"/>
        <scheme val="minor"/>
      </rPr>
      <t>Nota:</t>
    </r>
    <r>
      <rPr>
        <sz val="11"/>
        <color theme="1"/>
        <rFont val="Calibri"/>
        <family val="2"/>
        <scheme val="minor"/>
      </rPr>
      <t xml:space="preserve"> Si el indicador dice:</t>
    </r>
    <r>
      <rPr>
        <sz val="11"/>
        <color rgb="FFFF0000"/>
        <rFont val="Calibri"/>
        <family val="2"/>
        <scheme val="minor"/>
      </rPr>
      <t>"Problema de validación"</t>
    </r>
    <r>
      <rPr>
        <sz val="11"/>
        <color theme="1"/>
        <rFont val="Calibri"/>
        <family val="2"/>
        <scheme val="minor"/>
      </rPr>
      <t>, puede ser por las siguientes opciones: 
1. Incorporó más de una vez el servicio
2. Superó el monto límite por servicio</t>
    </r>
  </si>
  <si>
    <r>
      <t xml:space="preserve">En la hoja llamada "Consolidado Presupuesto" se irá completando y validando automáticamente el detalle de su planificación presupuestaria. Si existiese alguna inconsistencia, la planilla la acusará en la columna de Validación de dicha hoja. Las inconsistencias pueden ser por exceder el monto permitido, o bien presentar más de un servicio externo </t>
    </r>
    <r>
      <rPr>
        <b/>
        <sz val="11"/>
        <color theme="1"/>
        <rFont val="Calibri"/>
        <family val="2"/>
        <scheme val="minor"/>
      </rPr>
      <t>(solo se admite uno de cada uno de los tres tipos permitidos).</t>
    </r>
    <r>
      <rPr>
        <sz val="11"/>
        <color theme="1"/>
        <rFont val="Calibri"/>
        <family val="2"/>
        <scheme val="minor"/>
      </rPr>
      <t xml:space="preserve"> Recuerde que solo puede presentar un presupuesto completamente validado.</t>
    </r>
  </si>
  <si>
    <t>Validación de servicios externos</t>
  </si>
  <si>
    <r>
      <t xml:space="preserve">En la Columna E podrá adjuntar un link que permita identificar el producto y tener respaldo del precio unitario. </t>
    </r>
    <r>
      <rPr>
        <b/>
        <sz val="11"/>
        <color theme="1"/>
        <rFont val="Calibri"/>
        <family val="2"/>
        <scheme val="minor"/>
      </rPr>
      <t>NOTA:</t>
    </r>
    <r>
      <rPr>
        <sz val="11"/>
        <color theme="1"/>
        <rFont val="Calibri"/>
        <family val="2"/>
        <scheme val="minor"/>
      </rPr>
      <t xml:space="preserve"> Evite usar links de mercadolibre y/o plataformas de intermediarios (como ebay, amazon o despegar.com) ya que esto suele alterar los precios. Recuerde además contemplar en su presupuesto los montos estimados de envío (considere además impuestos en caso de compras internacionales). No necesita adjuntar un link para los servicios externos.</t>
    </r>
  </si>
  <si>
    <t>En la columna D deberá indicar el monto estimado.</t>
  </si>
  <si>
    <t>Respecto a Software y equipos electrónicos, la Universidad tiene distintos recursos que podrán estar a su disposición, previa coordinación. Considere esto antes de solicitarlos en este presupuesto.</t>
  </si>
  <si>
    <t>En caso de dudas y/o consultas al momento de elaborar este presupuesto, ¡escríbanos!. En la Dirección de Investigación y Postgrado podemos orientarle en el proceso.</t>
  </si>
  <si>
    <t>En caso de que en el cuadro de validación se indique: "Problema de validación", esto puede ser por: 
1. Se superó el monto máximo de 300.000 a repartir
2. Se ingresó a más integrantes que el máximo permitido por cargo</t>
  </si>
  <si>
    <r>
      <t xml:space="preserve">En esta hoja usted deberá indicar la cantidad de personas integrantes de su proyecto, así como su cargo. </t>
    </r>
    <r>
      <rPr>
        <b/>
        <sz val="11"/>
        <color theme="1"/>
        <rFont val="Calibri"/>
        <family val="2"/>
        <scheme val="minor"/>
      </rPr>
      <t>El máximo de integrantes son 5:</t>
    </r>
    <r>
      <rPr>
        <sz val="11"/>
        <color theme="1"/>
        <rFont val="Calibri"/>
        <family val="2"/>
        <scheme val="minor"/>
      </rPr>
      <t xml:space="preserve"> 
-Un investigador/a Responsable
-Un Co-investigador
 Hasta 3 ayudantes.
En la columna B podrá derfinir los cargos a través de la lista desplegable incluída en las celdas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</si>
</sst>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8"/>
      <name val="Calibri"/>
      <family val="2"/>
      <scheme val="minor"/>
    </font>
    <font>
      <sz val="10"/>
      <name val="Calibri"/>
      <family val="2"/>
      <scheme val="minor"/>
    </font>
    <font>
      <sz val="12"/>
      <color rgb="FF222B35"/>
      <name val="Calibri"/>
      <family val="2"/>
      <scheme val="minor"/>
    </font>
    <font>
      <sz val="11"/>
      <color theme="0"/>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u/>
      <sz val="11"/>
      <color theme="10"/>
      <name val="Calibri"/>
      <family val="2"/>
      <scheme val="minor"/>
    </font>
    <font>
      <b/>
      <sz val="10"/>
      <color theme="1"/>
      <name val="Calibri"/>
      <family val="2"/>
      <scheme val="minor"/>
    </font>
    <font>
      <b/>
      <sz val="10"/>
      <color rgb="FFFFFFFF"/>
      <name val="Calibri"/>
      <family val="2"/>
      <scheme val="minor"/>
    </font>
    <font>
      <b/>
      <sz val="10"/>
      <color rgb="FF222B35"/>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b/>
      <sz val="10"/>
      <color theme="0"/>
      <name val="Calibri"/>
      <family val="2"/>
      <scheme val="minor"/>
    </font>
    <font>
      <sz val="10"/>
      <color rgb="FF222B35"/>
      <name val="Calibri"/>
      <family val="2"/>
      <scheme val="minor"/>
    </font>
  </fonts>
  <fills count="10">
    <fill>
      <patternFill patternType="none"/>
    </fill>
    <fill>
      <patternFill patternType="gray125"/>
    </fill>
    <fill>
      <patternFill patternType="solid">
        <fgColor rgb="FFED7D31"/>
        <bgColor indexed="64"/>
      </patternFill>
    </fill>
    <fill>
      <patternFill patternType="solid">
        <fgColor rgb="FF5B9BD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2" fontId="1" fillId="0" borderId="0" applyFont="0" applyFill="0" applyBorder="0" applyAlignment="0" applyProtection="0"/>
    <xf numFmtId="0" fontId="12" fillId="0" borderId="0" applyNumberFormat="0" applyFill="0" applyBorder="0" applyAlignment="0" applyProtection="0"/>
  </cellStyleXfs>
  <cellXfs count="204">
    <xf numFmtId="0" fontId="0" fillId="0" borderId="0" xfId="0"/>
    <xf numFmtId="0" fontId="0" fillId="0" borderId="9" xfId="0" applyBorder="1"/>
    <xf numFmtId="42" fontId="0" fillId="0" borderId="9" xfId="1" applyFont="1" applyBorder="1"/>
    <xf numFmtId="0" fontId="0" fillId="6" borderId="9" xfId="0" applyFill="1" applyBorder="1" applyAlignment="1">
      <alignment horizontal="center"/>
    </xf>
    <xf numFmtId="42" fontId="0" fillId="0" borderId="0" xfId="1" applyFont="1" applyBorder="1"/>
    <xf numFmtId="0" fontId="7" fillId="0" borderId="0" xfId="0" applyFont="1"/>
    <xf numFmtId="0" fontId="0" fillId="0" borderId="9" xfId="0" applyBorder="1" applyAlignment="1">
      <alignment horizontal="left"/>
    </xf>
    <xf numFmtId="0" fontId="0" fillId="0" borderId="39" xfId="0" applyBorder="1"/>
    <xf numFmtId="42" fontId="0" fillId="0" borderId="39" xfId="1" applyFont="1" applyBorder="1"/>
    <xf numFmtId="0" fontId="2" fillId="6" borderId="9" xfId="0" applyFont="1" applyFill="1" applyBorder="1" applyAlignment="1">
      <alignment horizontal="center"/>
    </xf>
    <xf numFmtId="0" fontId="0" fillId="0" borderId="0" xfId="0" applyAlignment="1">
      <alignment vertical="center" wrapText="1"/>
    </xf>
    <xf numFmtId="0" fontId="9" fillId="0" borderId="0" xfId="0" applyFont="1"/>
    <xf numFmtId="42" fontId="9" fillId="0" borderId="0" xfId="1" applyFont="1" applyFill="1" applyBorder="1" applyAlignment="1">
      <alignment horizontal="center"/>
    </xf>
    <xf numFmtId="0" fontId="3" fillId="0" borderId="0" xfId="0" applyFont="1" applyAlignment="1">
      <alignment horizontal="right" vertical="center"/>
    </xf>
    <xf numFmtId="0" fontId="9" fillId="0" borderId="0" xfId="0" applyFont="1" applyAlignment="1">
      <alignment horizontal="right" vertical="center" wrapText="1"/>
    </xf>
    <xf numFmtId="42" fontId="9" fillId="0" borderId="9" xfId="1" applyFont="1" applyFill="1" applyBorder="1" applyAlignment="1">
      <alignment horizontal="left"/>
    </xf>
    <xf numFmtId="0" fontId="6" fillId="0" borderId="9" xfId="0" applyFont="1" applyBorder="1" applyAlignment="1">
      <alignment horizontal="left" vertical="center"/>
    </xf>
    <xf numFmtId="0" fontId="2" fillId="0" borderId="9" xfId="0" applyFont="1" applyBorder="1" applyAlignment="1">
      <alignment horizontal="center"/>
    </xf>
    <xf numFmtId="42" fontId="0" fillId="0" borderId="0" xfId="0" applyNumberFormat="1"/>
    <xf numFmtId="0" fontId="2" fillId="8" borderId="0" xfId="0" applyFont="1" applyFill="1" applyAlignment="1">
      <alignment horizontal="center"/>
    </xf>
    <xf numFmtId="0" fontId="0" fillId="6" borderId="21" xfId="0" applyFill="1" applyBorder="1" applyAlignment="1">
      <alignment horizontal="center"/>
    </xf>
    <xf numFmtId="42" fontId="0" fillId="0" borderId="49" xfId="0" applyNumberFormat="1" applyBorder="1"/>
    <xf numFmtId="0" fontId="0" fillId="0" borderId="21" xfId="0" applyBorder="1" applyAlignment="1">
      <alignment horizontal="left"/>
    </xf>
    <xf numFmtId="0" fontId="0" fillId="8" borderId="49" xfId="0" applyFill="1" applyBorder="1" applyAlignment="1">
      <alignment horizontal="center"/>
    </xf>
    <xf numFmtId="0" fontId="0" fillId="0" borderId="59" xfId="0" applyBorder="1"/>
    <xf numFmtId="0" fontId="0" fillId="0" borderId="22" xfId="0" applyBorder="1" applyAlignment="1">
      <alignment horizontal="left"/>
    </xf>
    <xf numFmtId="0" fontId="9" fillId="0" borderId="9" xfId="0" applyFont="1" applyBorder="1" applyAlignment="1">
      <alignment horizontal="left"/>
    </xf>
    <xf numFmtId="0" fontId="5" fillId="0" borderId="9" xfId="0" applyFont="1" applyBorder="1" applyAlignment="1">
      <alignment horizontal="left" vertical="center"/>
    </xf>
    <xf numFmtId="0" fontId="5" fillId="0" borderId="39" xfId="0" applyFont="1" applyBorder="1" applyAlignment="1">
      <alignment horizontal="left" vertical="center"/>
    </xf>
    <xf numFmtId="0" fontId="9" fillId="0" borderId="39" xfId="0" applyFont="1" applyBorder="1" applyAlignment="1">
      <alignment horizontal="left"/>
    </xf>
    <xf numFmtId="0" fontId="9" fillId="0" borderId="19" xfId="0" applyFont="1" applyBorder="1" applyAlignment="1">
      <alignment horizontal="right"/>
    </xf>
    <xf numFmtId="42" fontId="0" fillId="0" borderId="60" xfId="1" applyFont="1" applyBorder="1"/>
    <xf numFmtId="0" fontId="0" fillId="9" borderId="19" xfId="0" applyFill="1" applyBorder="1" applyAlignment="1">
      <alignment horizontal="center"/>
    </xf>
    <xf numFmtId="0" fontId="0" fillId="9" borderId="20" xfId="0" applyFill="1" applyBorder="1" applyAlignment="1">
      <alignment horizontal="center"/>
    </xf>
    <xf numFmtId="0" fontId="0" fillId="0" borderId="0" xfId="0" applyAlignment="1">
      <alignment horizontal="center"/>
    </xf>
    <xf numFmtId="0" fontId="0" fillId="0" borderId="33" xfId="0" applyBorder="1" applyAlignment="1">
      <alignment horizontal="left"/>
    </xf>
    <xf numFmtId="0" fontId="0" fillId="8" borderId="54" xfId="0" applyFill="1" applyBorder="1" applyAlignment="1">
      <alignment horizontal="center"/>
    </xf>
    <xf numFmtId="42" fontId="0" fillId="0" borderId="48" xfId="1" applyFont="1" applyBorder="1"/>
    <xf numFmtId="42" fontId="0" fillId="0" borderId="50" xfId="1" applyFont="1" applyBorder="1" applyAlignment="1">
      <alignment horizontal="center"/>
    </xf>
    <xf numFmtId="42" fontId="12" fillId="0" borderId="9" xfId="2" applyNumberFormat="1" applyBorder="1"/>
    <xf numFmtId="0" fontId="15" fillId="0" borderId="46" xfId="0" applyFont="1" applyBorder="1" applyAlignment="1">
      <alignment horizontal="center" vertical="center"/>
    </xf>
    <xf numFmtId="0" fontId="13" fillId="0" borderId="40" xfId="0" applyFont="1" applyBorder="1" applyAlignment="1">
      <alignment horizontal="center"/>
    </xf>
    <xf numFmtId="0" fontId="16" fillId="0" borderId="53" xfId="0" applyFont="1" applyBorder="1" applyAlignment="1">
      <alignment horizontal="right" vertical="center"/>
    </xf>
    <xf numFmtId="0" fontId="17" fillId="0" borderId="35" xfId="0" applyFont="1" applyBorder="1" applyAlignment="1">
      <alignment horizontal="center"/>
    </xf>
    <xf numFmtId="0" fontId="16" fillId="0" borderId="51" xfId="0" applyFont="1" applyBorder="1" applyAlignment="1">
      <alignment horizontal="right" vertical="center"/>
    </xf>
    <xf numFmtId="0" fontId="17" fillId="0" borderId="1" xfId="0" applyFont="1" applyBorder="1" applyAlignment="1">
      <alignment horizontal="center"/>
    </xf>
    <xf numFmtId="0" fontId="15" fillId="0" borderId="19" xfId="0" applyFont="1" applyBorder="1" applyAlignment="1">
      <alignment horizontal="center" vertical="center"/>
    </xf>
    <xf numFmtId="0" fontId="15" fillId="0" borderId="3" xfId="0" applyFont="1" applyBorder="1" applyAlignment="1">
      <alignment horizontal="center" vertical="center"/>
    </xf>
    <xf numFmtId="0" fontId="16" fillId="0" borderId="14" xfId="0" applyFont="1" applyBorder="1" applyAlignment="1">
      <alignment horizontal="right" vertical="center"/>
    </xf>
    <xf numFmtId="42" fontId="16" fillId="0" borderId="28" xfId="1" applyFont="1" applyFill="1" applyBorder="1" applyAlignment="1">
      <alignment vertical="center" wrapText="1"/>
    </xf>
    <xf numFmtId="0" fontId="17" fillId="8" borderId="56" xfId="0" applyFont="1" applyFill="1" applyBorder="1" applyAlignment="1">
      <alignment horizontal="center"/>
    </xf>
    <xf numFmtId="0" fontId="16" fillId="0" borderId="10" xfId="0" applyFont="1" applyBorder="1" applyAlignment="1">
      <alignment horizontal="right" vertical="center"/>
    </xf>
    <xf numFmtId="0" fontId="17" fillId="8" borderId="3" xfId="0" applyFont="1" applyFill="1" applyBorder="1" applyAlignment="1">
      <alignment horizontal="center"/>
    </xf>
    <xf numFmtId="0" fontId="15" fillId="0" borderId="47" xfId="0" applyFont="1" applyBorder="1" applyAlignment="1">
      <alignment horizontal="center" vertical="center"/>
    </xf>
    <xf numFmtId="42" fontId="16" fillId="0" borderId="30" xfId="1" applyFont="1" applyFill="1" applyBorder="1" applyAlignment="1">
      <alignment vertical="center" wrapText="1"/>
    </xf>
    <xf numFmtId="0" fontId="17" fillId="0" borderId="9" xfId="0" applyFont="1" applyBorder="1" applyAlignment="1">
      <alignment horizontal="right"/>
    </xf>
    <xf numFmtId="0" fontId="17" fillId="4" borderId="5" xfId="0" applyFont="1" applyFill="1" applyBorder="1"/>
    <xf numFmtId="0" fontId="17" fillId="4" borderId="0" xfId="0" applyFont="1" applyFill="1"/>
    <xf numFmtId="0" fontId="17" fillId="4" borderId="8" xfId="0" applyFont="1" applyFill="1" applyBorder="1"/>
    <xf numFmtId="0" fontId="17" fillId="4" borderId="41" xfId="0" applyFont="1" applyFill="1" applyBorder="1"/>
    <xf numFmtId="0" fontId="17" fillId="4" borderId="6" xfId="0" applyFont="1" applyFill="1" applyBorder="1"/>
    <xf numFmtId="0" fontId="17" fillId="0" borderId="25" xfId="0" applyFont="1" applyBorder="1" applyAlignment="1">
      <alignment horizontal="center"/>
    </xf>
    <xf numFmtId="0" fontId="9" fillId="0" borderId="15" xfId="0" applyFont="1" applyBorder="1" applyAlignment="1">
      <alignment horizontal="left"/>
    </xf>
    <xf numFmtId="0" fontId="6" fillId="0" borderId="0" xfId="0" applyFont="1" applyAlignment="1">
      <alignment horizontal="left" vertical="center"/>
    </xf>
    <xf numFmtId="0" fontId="0" fillId="0" borderId="0" xfId="0" applyAlignment="1">
      <alignment horizontal="left"/>
    </xf>
    <xf numFmtId="0" fontId="0" fillId="8" borderId="50" xfId="0" applyFill="1" applyBorder="1" applyAlignment="1">
      <alignment horizontal="center"/>
    </xf>
    <xf numFmtId="0" fontId="20" fillId="0" borderId="9" xfId="0" applyFont="1" applyBorder="1" applyAlignment="1">
      <alignment horizontal="center" vertical="center"/>
    </xf>
    <xf numFmtId="0" fontId="17" fillId="0" borderId="9" xfId="0" applyFont="1" applyBorder="1" applyAlignment="1">
      <alignment horizontal="center"/>
    </xf>
    <xf numFmtId="42" fontId="16" fillId="0" borderId="55" xfId="1" applyFont="1" applyBorder="1" applyAlignment="1">
      <alignment vertical="center"/>
    </xf>
    <xf numFmtId="42" fontId="16" fillId="0" borderId="56" xfId="1" applyFont="1"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42" fontId="16" fillId="0" borderId="29" xfId="1" applyFont="1" applyFill="1" applyBorder="1" applyAlignment="1">
      <alignment horizontal="right" vertical="center" wrapText="1"/>
    </xf>
    <xf numFmtId="42" fontId="16" fillId="0" borderId="48" xfId="1" applyFont="1" applyFill="1" applyBorder="1" applyAlignment="1">
      <alignment horizontal="right" vertical="center" wrapText="1"/>
    </xf>
    <xf numFmtId="42" fontId="16" fillId="0" borderId="21" xfId="1" applyFont="1" applyFill="1" applyBorder="1" applyAlignment="1">
      <alignment horizontal="right" vertical="center" wrapText="1"/>
    </xf>
    <xf numFmtId="42" fontId="16" fillId="0" borderId="49" xfId="1" applyFont="1" applyFill="1" applyBorder="1" applyAlignment="1">
      <alignment horizontal="right" vertical="center" wrapText="1"/>
    </xf>
    <xf numFmtId="42" fontId="16" fillId="0" borderId="59" xfId="1" applyFont="1" applyFill="1" applyBorder="1" applyAlignment="1">
      <alignment horizontal="right" vertical="center" wrapText="1"/>
    </xf>
    <xf numFmtId="42" fontId="16" fillId="0" borderId="60" xfId="1" applyFont="1" applyFill="1" applyBorder="1" applyAlignment="1">
      <alignment horizontal="right" vertical="center" wrapText="1"/>
    </xf>
    <xf numFmtId="0" fontId="13" fillId="5" borderId="2" xfId="0" applyFont="1" applyFill="1" applyBorder="1" applyAlignment="1">
      <alignment horizontal="center"/>
    </xf>
    <xf numFmtId="0" fontId="13" fillId="5" borderId="4" xfId="0" applyFont="1" applyFill="1" applyBorder="1" applyAlignment="1">
      <alignment horizontal="center"/>
    </xf>
    <xf numFmtId="0" fontId="13" fillId="5" borderId="3" xfId="0" applyFont="1" applyFill="1" applyBorder="1" applyAlignment="1">
      <alignment horizontal="center"/>
    </xf>
    <xf numFmtId="0" fontId="17" fillId="4" borderId="17" xfId="0" applyFont="1" applyFill="1" applyBorder="1" applyAlignment="1">
      <alignment horizontal="center"/>
    </xf>
    <xf numFmtId="0" fontId="18" fillId="0" borderId="45" xfId="0" applyFont="1" applyBorder="1" applyAlignment="1">
      <alignment horizontal="right" vertical="center"/>
    </xf>
    <xf numFmtId="0" fontId="18" fillId="0" borderId="34" xfId="0" applyFont="1" applyBorder="1" applyAlignment="1">
      <alignment horizontal="right" vertical="center"/>
    </xf>
    <xf numFmtId="0" fontId="18" fillId="0" borderId="37" xfId="0" applyFont="1" applyBorder="1" applyAlignment="1">
      <alignment horizontal="right" vertical="center"/>
    </xf>
    <xf numFmtId="0" fontId="14" fillId="3" borderId="43" xfId="0" applyFont="1" applyFill="1" applyBorder="1" applyAlignment="1">
      <alignment horizontal="center" vertical="center" textRotation="90" wrapText="1"/>
    </xf>
    <xf numFmtId="0" fontId="14" fillId="3" borderId="47" xfId="0" applyFont="1" applyFill="1" applyBorder="1" applyAlignment="1">
      <alignment horizontal="center" vertical="center" textRotation="90" wrapText="1"/>
    </xf>
    <xf numFmtId="0" fontId="14" fillId="3" borderId="5" xfId="0" applyFont="1" applyFill="1" applyBorder="1" applyAlignment="1">
      <alignment horizontal="center" vertical="center" textRotation="90" wrapText="1"/>
    </xf>
    <xf numFmtId="0" fontId="14" fillId="3" borderId="6" xfId="0" applyFont="1" applyFill="1" applyBorder="1" applyAlignment="1">
      <alignment horizontal="center" vertical="center" textRotation="90" wrapText="1"/>
    </xf>
    <xf numFmtId="0" fontId="14" fillId="3" borderId="8" xfId="0" applyFont="1" applyFill="1" applyBorder="1" applyAlignment="1">
      <alignment horizontal="center" vertical="center" textRotation="90" wrapText="1"/>
    </xf>
    <xf numFmtId="0" fontId="14" fillId="3" borderId="41" xfId="0" applyFont="1" applyFill="1" applyBorder="1" applyAlignment="1">
      <alignment horizontal="center" vertical="center" textRotation="90" wrapText="1"/>
    </xf>
    <xf numFmtId="42" fontId="16" fillId="0" borderId="2" xfId="1" applyFont="1" applyBorder="1" applyAlignment="1">
      <alignment vertical="center"/>
    </xf>
    <xf numFmtId="42" fontId="16" fillId="0" borderId="3" xfId="1" applyFont="1" applyBorder="1" applyAlignment="1">
      <alignment vertical="center"/>
    </xf>
    <xf numFmtId="0" fontId="15" fillId="0" borderId="46" xfId="0" applyFont="1" applyBorder="1" applyAlignment="1">
      <alignment horizontal="center" vertical="center"/>
    </xf>
    <xf numFmtId="0" fontId="15" fillId="0" borderId="32" xfId="0" applyFont="1" applyBorder="1" applyAlignment="1">
      <alignment horizontal="center" vertical="center"/>
    </xf>
    <xf numFmtId="0" fontId="16" fillId="0" borderId="53" xfId="0" applyFont="1" applyBorder="1" applyAlignment="1">
      <alignment horizontal="right" vertical="center"/>
    </xf>
    <xf numFmtId="0" fontId="16" fillId="0" borderId="30" xfId="0" applyFont="1" applyBorder="1" applyAlignment="1">
      <alignment horizontal="right" vertical="center"/>
    </xf>
    <xf numFmtId="0" fontId="16" fillId="0" borderId="36" xfId="0" applyFont="1" applyBorder="1" applyAlignment="1">
      <alignment horizontal="right" vertical="center"/>
    </xf>
    <xf numFmtId="0" fontId="16" fillId="0" borderId="51" xfId="0" applyFont="1" applyBorder="1" applyAlignment="1">
      <alignment horizontal="right" vertical="center"/>
    </xf>
    <xf numFmtId="0" fontId="16" fillId="0" borderId="9" xfId="0" applyFont="1" applyBorder="1" applyAlignment="1">
      <alignment horizontal="right" vertical="center"/>
    </xf>
    <xf numFmtId="0" fontId="16" fillId="0" borderId="15" xfId="0" applyFont="1" applyBorder="1" applyAlignment="1">
      <alignment horizontal="right" vertical="center"/>
    </xf>
    <xf numFmtId="0" fontId="16" fillId="0" borderId="52" xfId="0" applyFont="1" applyBorder="1" applyAlignment="1">
      <alignment horizontal="right" vertical="center"/>
    </xf>
    <xf numFmtId="0" fontId="16" fillId="0" borderId="23" xfId="0" applyFont="1" applyBorder="1" applyAlignment="1">
      <alignment horizontal="right" vertical="center"/>
    </xf>
    <xf numFmtId="0" fontId="16" fillId="0" borderId="24" xfId="0" applyFont="1" applyBorder="1" applyAlignment="1">
      <alignment horizontal="right" vertical="center"/>
    </xf>
    <xf numFmtId="42" fontId="16" fillId="0" borderId="57" xfId="1" applyFont="1" applyBorder="1" applyAlignment="1">
      <alignment vertical="center"/>
    </xf>
    <xf numFmtId="42" fontId="16" fillId="0" borderId="58" xfId="1" applyFont="1" applyBorder="1" applyAlignment="1">
      <alignment vertical="center"/>
    </xf>
    <xf numFmtId="42" fontId="16" fillId="0" borderId="26" xfId="1" applyFont="1" applyBorder="1" applyAlignment="1">
      <alignment vertical="center"/>
    </xf>
    <xf numFmtId="42" fontId="16" fillId="0" borderId="25" xfId="1" applyFont="1" applyBorder="1" applyAlignment="1">
      <alignment vertical="center"/>
    </xf>
    <xf numFmtId="0" fontId="15" fillId="0" borderId="42"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13" fillId="0" borderId="19" xfId="0" applyFont="1" applyBorder="1" applyAlignment="1">
      <alignment horizontal="right" wrapText="1"/>
    </xf>
    <xf numFmtId="0" fontId="13" fillId="0" borderId="34" xfId="0" applyFont="1" applyBorder="1" applyAlignment="1">
      <alignment horizontal="right" wrapText="1"/>
    </xf>
    <xf numFmtId="0" fontId="13" fillId="0" borderId="37" xfId="0" applyFont="1" applyBorder="1" applyAlignment="1">
      <alignment horizontal="right" wrapText="1"/>
    </xf>
    <xf numFmtId="0" fontId="18" fillId="0" borderId="19" xfId="0" applyFont="1" applyBorder="1" applyAlignment="1">
      <alignment horizontal="right" vertical="center"/>
    </xf>
    <xf numFmtId="42" fontId="16" fillId="0" borderId="19" xfId="1" applyFont="1" applyFill="1" applyBorder="1" applyAlignment="1">
      <alignment horizontal="right" vertical="center" wrapText="1"/>
    </xf>
    <xf numFmtId="42" fontId="16" fillId="0" borderId="20" xfId="1" applyFont="1" applyFill="1" applyBorder="1" applyAlignment="1">
      <alignment horizontal="right" vertical="center" wrapText="1"/>
    </xf>
    <xf numFmtId="0" fontId="19" fillId="7" borderId="43" xfId="0" applyFont="1" applyFill="1" applyBorder="1" applyAlignment="1">
      <alignment horizontal="center" vertical="center" textRotation="90" wrapText="1"/>
    </xf>
    <xf numFmtId="0" fontId="19" fillId="7" borderId="47" xfId="0" applyFont="1" applyFill="1" applyBorder="1" applyAlignment="1">
      <alignment horizontal="center" vertical="center" textRotation="90" wrapText="1"/>
    </xf>
    <xf numFmtId="0" fontId="19" fillId="7" borderId="5" xfId="0" applyFont="1" applyFill="1" applyBorder="1" applyAlignment="1">
      <alignment horizontal="center" vertical="center" textRotation="90" wrapText="1"/>
    </xf>
    <xf numFmtId="0" fontId="19" fillId="7" borderId="6" xfId="0" applyFont="1" applyFill="1" applyBorder="1" applyAlignment="1">
      <alignment horizontal="center" vertical="center" textRotation="90" wrapText="1"/>
    </xf>
    <xf numFmtId="0" fontId="19" fillId="7" borderId="8" xfId="0" applyFont="1" applyFill="1" applyBorder="1" applyAlignment="1">
      <alignment horizontal="center" vertical="center" textRotation="90" wrapText="1"/>
    </xf>
    <xf numFmtId="0" fontId="19" fillId="7" borderId="41" xfId="0" applyFont="1" applyFill="1" applyBorder="1" applyAlignment="1">
      <alignment horizontal="center" vertical="center" textRotation="90" wrapText="1"/>
    </xf>
    <xf numFmtId="0" fontId="15" fillId="0" borderId="38" xfId="0" applyFont="1" applyBorder="1" applyAlignment="1">
      <alignment horizontal="center" vertical="center"/>
    </xf>
    <xf numFmtId="0" fontId="15" fillId="0" borderId="31" xfId="0" applyFont="1" applyBorder="1" applyAlignment="1">
      <alignment horizontal="center" vertical="center"/>
    </xf>
    <xf numFmtId="0" fontId="14" fillId="2" borderId="29" xfId="0" applyFont="1" applyFill="1" applyBorder="1" applyAlignment="1">
      <alignment horizontal="center" vertical="center" textRotation="90" wrapText="1"/>
    </xf>
    <xf numFmtId="0" fontId="14" fillId="2" borderId="48" xfId="0" applyFont="1" applyFill="1" applyBorder="1" applyAlignment="1">
      <alignment horizontal="center" vertical="center" textRotation="90" wrapText="1"/>
    </xf>
    <xf numFmtId="0" fontId="14" fillId="2" borderId="21" xfId="0" applyFont="1" applyFill="1" applyBorder="1" applyAlignment="1">
      <alignment horizontal="center" vertical="center" textRotation="90" wrapText="1"/>
    </xf>
    <xf numFmtId="0" fontId="14" fillId="2" borderId="49" xfId="0" applyFont="1" applyFill="1" applyBorder="1" applyAlignment="1">
      <alignment horizontal="center" vertical="center" textRotation="90" wrapText="1"/>
    </xf>
    <xf numFmtId="0" fontId="14" fillId="2" borderId="22" xfId="0" applyFont="1" applyFill="1" applyBorder="1" applyAlignment="1">
      <alignment horizontal="center" vertical="center" textRotation="90" wrapText="1"/>
    </xf>
    <xf numFmtId="0" fontId="14" fillId="2" borderId="50" xfId="0" applyFont="1" applyFill="1" applyBorder="1" applyAlignment="1">
      <alignment horizontal="center" vertical="center" textRotation="90" wrapText="1"/>
    </xf>
    <xf numFmtId="0" fontId="19" fillId="4" borderId="2" xfId="0" applyFont="1" applyFill="1" applyBorder="1" applyAlignment="1">
      <alignment horizontal="center" vertical="center" textRotation="90" wrapText="1"/>
    </xf>
    <xf numFmtId="0" fontId="19" fillId="4" borderId="4" xfId="0" applyFont="1" applyFill="1" applyBorder="1" applyAlignment="1">
      <alignment horizontal="center" vertical="center" textRotation="90" wrapText="1"/>
    </xf>
    <xf numFmtId="0" fontId="19" fillId="4" borderId="3" xfId="0" applyFont="1" applyFill="1" applyBorder="1" applyAlignment="1">
      <alignment horizontal="center" vertical="center" textRotation="90" wrapText="1"/>
    </xf>
    <xf numFmtId="0" fontId="17" fillId="0" borderId="47" xfId="0" applyFont="1" applyBorder="1" applyAlignment="1">
      <alignment horizontal="center" vertical="center"/>
    </xf>
    <xf numFmtId="0" fontId="17" fillId="0" borderId="6" xfId="0" applyFont="1" applyBorder="1" applyAlignment="1">
      <alignment horizontal="center" vertical="center"/>
    </xf>
    <xf numFmtId="0" fontId="17" fillId="0" borderId="41" xfId="0" applyFont="1" applyBorder="1" applyAlignment="1">
      <alignment horizontal="center" vertical="center"/>
    </xf>
    <xf numFmtId="42" fontId="17" fillId="0" borderId="19" xfId="1" applyFont="1" applyBorder="1" applyAlignment="1">
      <alignment vertical="center"/>
    </xf>
    <xf numFmtId="42" fontId="17" fillId="0" borderId="20" xfId="1" applyFont="1" applyBorder="1" applyAlignment="1">
      <alignment vertical="center"/>
    </xf>
    <xf numFmtId="0" fontId="17" fillId="0" borderId="26" xfId="0" applyFont="1" applyBorder="1" applyAlignment="1">
      <alignment horizontal="center"/>
    </xf>
    <xf numFmtId="0" fontId="17" fillId="0" borderId="27" xfId="0" applyFont="1" applyBorder="1" applyAlignment="1">
      <alignment horizontal="center"/>
    </xf>
    <xf numFmtId="0" fontId="17" fillId="0" borderId="25" xfId="0" applyFont="1" applyBorder="1" applyAlignment="1">
      <alignment horizontal="center"/>
    </xf>
    <xf numFmtId="0" fontId="0" fillId="0" borderId="9" xfId="0" applyBorder="1" applyAlignment="1">
      <alignment horizontal="left" vertical="center" wrapText="1"/>
    </xf>
    <xf numFmtId="0" fontId="2" fillId="5" borderId="51" xfId="0" applyFont="1" applyFill="1" applyBorder="1" applyAlignment="1">
      <alignment horizontal="center" vertical="center"/>
    </xf>
    <xf numFmtId="0" fontId="2" fillId="5" borderId="9" xfId="0" applyFont="1" applyFill="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49"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50" xfId="0" applyBorder="1" applyAlignment="1">
      <alignment horizontal="left" vertical="center" wrapText="1"/>
    </xf>
    <xf numFmtId="0" fontId="0" fillId="5" borderId="29" xfId="0" applyFill="1" applyBorder="1" applyAlignment="1">
      <alignment horizontal="center"/>
    </xf>
    <xf numFmtId="0" fontId="0" fillId="5" borderId="48" xfId="0" applyFill="1" applyBorder="1" applyAlignment="1">
      <alignment horizontal="center"/>
    </xf>
    <xf numFmtId="0" fontId="0" fillId="5" borderId="19" xfId="0" applyFill="1" applyBorder="1" applyAlignment="1">
      <alignment horizontal="center"/>
    </xf>
    <xf numFmtId="0" fontId="0" fillId="5" borderId="20" xfId="0" applyFill="1" applyBorder="1" applyAlignment="1">
      <alignment horizontal="center"/>
    </xf>
    <xf numFmtId="0" fontId="2" fillId="0" borderId="29" xfId="0" applyFont="1" applyBorder="1" applyAlignment="1">
      <alignment horizontal="center" vertical="center"/>
    </xf>
    <xf numFmtId="0" fontId="2" fillId="0" borderId="4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0" fillId="0" borderId="29" xfId="0" applyBorder="1" applyAlignment="1">
      <alignment horizontal="left" vertical="center" wrapText="1"/>
    </xf>
    <xf numFmtId="0" fontId="0" fillId="0" borderId="48" xfId="0" applyBorder="1" applyAlignment="1">
      <alignment horizontal="left" vertical="center" wrapText="1"/>
    </xf>
    <xf numFmtId="0" fontId="2" fillId="5" borderId="29"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48" xfId="0" applyFont="1" applyFill="1" applyBorder="1" applyAlignment="1">
      <alignment horizontal="center" vertical="center"/>
    </xf>
    <xf numFmtId="0" fontId="0" fillId="0" borderId="21" xfId="0" applyBorder="1" applyAlignment="1">
      <alignment horizontal="left" vertical="center"/>
    </xf>
    <xf numFmtId="0" fontId="0" fillId="0" borderId="9" xfId="0" applyBorder="1" applyAlignment="1">
      <alignment horizontal="left" vertical="center"/>
    </xf>
    <xf numFmtId="0" fontId="0" fillId="0" borderId="49" xfId="0" applyBorder="1" applyAlignment="1">
      <alignment horizontal="left" vertical="center"/>
    </xf>
    <xf numFmtId="0" fontId="0" fillId="0" borderId="61" xfId="0" applyBorder="1" applyAlignment="1">
      <alignment horizontal="center" vertical="center" wrapText="1"/>
    </xf>
    <xf numFmtId="0" fontId="0" fillId="0" borderId="16" xfId="0" applyBorder="1" applyAlignment="1">
      <alignment horizontal="center" vertical="center" wrapText="1"/>
    </xf>
    <xf numFmtId="0" fontId="0" fillId="0" borderId="62"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63" xfId="0" applyBorder="1" applyAlignment="1">
      <alignment horizontal="center" vertical="center" wrapText="1"/>
    </xf>
    <xf numFmtId="0" fontId="0" fillId="0" borderId="18" xfId="0" applyBorder="1" applyAlignment="1">
      <alignment horizontal="center" vertical="center" wrapText="1"/>
    </xf>
    <xf numFmtId="0" fontId="0" fillId="0" borderId="64" xfId="0" applyBorder="1" applyAlignment="1">
      <alignment horizontal="center" vertical="center" wrapText="1"/>
    </xf>
    <xf numFmtId="42" fontId="9" fillId="0" borderId="39" xfId="1" applyFont="1" applyFill="1" applyBorder="1" applyAlignment="1">
      <alignment horizontal="center" vertical="center"/>
    </xf>
    <xf numFmtId="42" fontId="9" fillId="0" borderId="17" xfId="1" applyFont="1" applyFill="1" applyBorder="1" applyAlignment="1">
      <alignment horizontal="center" vertical="center"/>
    </xf>
    <xf numFmtId="42" fontId="9" fillId="0" borderId="28" xfId="1" applyFont="1" applyFill="1" applyBorder="1" applyAlignment="1">
      <alignment horizontal="center" vertical="center"/>
    </xf>
    <xf numFmtId="0" fontId="9" fillId="0" borderId="39"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horizontal="center" vertical="center"/>
    </xf>
    <xf numFmtId="0" fontId="9" fillId="0" borderId="9" xfId="0" applyFont="1" applyBorder="1" applyAlignment="1">
      <alignment horizontal="center"/>
    </xf>
    <xf numFmtId="0" fontId="9" fillId="0" borderId="28" xfId="0" applyFont="1" applyBorder="1" applyAlignment="1">
      <alignment horizontal="center"/>
    </xf>
    <xf numFmtId="42" fontId="9" fillId="0" borderId="37" xfId="1" applyFont="1" applyFill="1" applyBorder="1" applyAlignment="1">
      <alignment horizontal="center" vertical="top"/>
    </xf>
    <xf numFmtId="42" fontId="9" fillId="0" borderId="3" xfId="1" applyFont="1" applyFill="1" applyBorder="1" applyAlignment="1">
      <alignment horizontal="center" vertical="top"/>
    </xf>
    <xf numFmtId="0" fontId="9" fillId="0" borderId="3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8" xfId="0" applyFont="1" applyBorder="1" applyAlignment="1">
      <alignment horizontal="center" vertical="center" wrapText="1"/>
    </xf>
  </cellXfs>
  <cellStyles count="3">
    <cellStyle name="Hipervínculo" xfId="2" builtinId="8"/>
    <cellStyle name="Moneda [0]" xfId="1" builtinId="7"/>
    <cellStyle name="Normal" xfId="0" builtinId="0"/>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zoomScale="70" zoomScaleNormal="70" workbookViewId="0">
      <selection activeCell="C6" sqref="C6:M6"/>
    </sheetView>
  </sheetViews>
  <sheetFormatPr baseColWidth="10" defaultColWidth="9.1796875" defaultRowHeight="14.5" x14ac:dyDescent="0.35"/>
  <cols>
    <col min="1" max="2" width="9.1796875" customWidth="1"/>
    <col min="3" max="3" width="20.1796875" bestFit="1" customWidth="1"/>
    <col min="4" max="5" width="9.1796875" customWidth="1"/>
    <col min="6" max="6" width="11.36328125" customWidth="1"/>
    <col min="7" max="7" width="11.08984375" customWidth="1"/>
    <col min="8" max="8" width="11" customWidth="1"/>
    <col min="9" max="9" width="11" bestFit="1" customWidth="1"/>
    <col min="10" max="10" width="11.6328125" customWidth="1"/>
    <col min="11" max="11" width="12.26953125" bestFit="1" customWidth="1"/>
    <col min="12" max="12" width="12.26953125" customWidth="1"/>
    <col min="13" max="13" width="12" customWidth="1"/>
    <col min="14" max="15" width="9.1796875" customWidth="1"/>
    <col min="16" max="16" width="26.1796875" customWidth="1"/>
    <col min="17" max="17" width="9.1796875" customWidth="1"/>
  </cols>
  <sheetData>
    <row r="1" spans="1:16" ht="15" thickBot="1" x14ac:dyDescent="0.4">
      <c r="A1" s="78" t="s">
        <v>22</v>
      </c>
      <c r="B1" s="79"/>
      <c r="C1" s="79"/>
      <c r="D1" s="79"/>
      <c r="E1" s="79"/>
      <c r="F1" s="79"/>
      <c r="G1" s="79"/>
      <c r="H1" s="79"/>
      <c r="I1" s="79"/>
      <c r="J1" s="79"/>
      <c r="K1" s="79"/>
      <c r="L1" s="79"/>
      <c r="M1" s="79"/>
      <c r="N1" s="79"/>
      <c r="O1" s="79"/>
      <c r="P1" s="80"/>
    </row>
    <row r="2" spans="1:16" ht="15" thickBot="1" x14ac:dyDescent="0.4">
      <c r="A2" s="85" t="s">
        <v>3</v>
      </c>
      <c r="B2" s="86"/>
      <c r="C2" s="93" t="s">
        <v>53</v>
      </c>
      <c r="D2" s="94"/>
      <c r="E2" s="94"/>
      <c r="F2" s="94"/>
      <c r="G2" s="94"/>
      <c r="H2" s="94"/>
      <c r="I2" s="94"/>
      <c r="J2" s="94"/>
      <c r="K2" s="94"/>
      <c r="L2" s="94"/>
      <c r="M2" s="94"/>
      <c r="N2" s="94" t="s">
        <v>17</v>
      </c>
      <c r="O2" s="108"/>
      <c r="P2" s="41" t="s">
        <v>14</v>
      </c>
    </row>
    <row r="3" spans="1:16" ht="15" customHeight="1" thickBot="1" x14ac:dyDescent="0.4">
      <c r="A3" s="87"/>
      <c r="B3" s="88"/>
      <c r="C3" s="95" t="s">
        <v>4</v>
      </c>
      <c r="D3" s="96"/>
      <c r="E3" s="96"/>
      <c r="F3" s="96"/>
      <c r="G3" s="96"/>
      <c r="H3" s="96"/>
      <c r="I3" s="96"/>
      <c r="J3" s="96"/>
      <c r="K3" s="96"/>
      <c r="L3" s="97"/>
      <c r="M3" s="97"/>
      <c r="N3" s="68">
        <f>+SUMIF(Honorarios!B:B,Códigos!A2,Honorarios!C:C)</f>
        <v>0</v>
      </c>
      <c r="O3" s="69"/>
      <c r="P3" s="43" t="str">
        <f>IF(N3&lt;&gt;0,IF(OR($N$6&gt;300000,COUNTIF(Honorarios!B:B,Códigos!A2)&gt;1),"Supera lo permitido","Validado"),"No solicitado")</f>
        <v>No solicitado</v>
      </c>
    </row>
    <row r="4" spans="1:16" ht="15" thickBot="1" x14ac:dyDescent="0.4">
      <c r="A4" s="87"/>
      <c r="B4" s="88"/>
      <c r="C4" s="98" t="s">
        <v>15</v>
      </c>
      <c r="D4" s="99"/>
      <c r="E4" s="99"/>
      <c r="F4" s="99"/>
      <c r="G4" s="99"/>
      <c r="H4" s="99"/>
      <c r="I4" s="99"/>
      <c r="J4" s="99"/>
      <c r="K4" s="99"/>
      <c r="L4" s="100"/>
      <c r="M4" s="100"/>
      <c r="N4" s="104">
        <f>+SUMIF(Honorarios!B:B,Códigos!A3,Honorarios!C:C)</f>
        <v>0</v>
      </c>
      <c r="O4" s="105"/>
      <c r="P4" s="43" t="str">
        <f>IF(N4&lt;&gt;0,IF(OR($N$6&gt;300000,COUNTIF(Honorarios!B:B,Códigos!A3)&gt;1),"Supera lo permitido","Validado"),"No solicitado")</f>
        <v>No solicitado</v>
      </c>
    </row>
    <row r="5" spans="1:16" ht="15" thickBot="1" x14ac:dyDescent="0.4">
      <c r="A5" s="87"/>
      <c r="B5" s="88"/>
      <c r="C5" s="101" t="s">
        <v>16</v>
      </c>
      <c r="D5" s="102"/>
      <c r="E5" s="102"/>
      <c r="F5" s="102"/>
      <c r="G5" s="102"/>
      <c r="H5" s="102"/>
      <c r="I5" s="102"/>
      <c r="J5" s="102"/>
      <c r="K5" s="102"/>
      <c r="L5" s="103"/>
      <c r="M5" s="103"/>
      <c r="N5" s="106">
        <f>+SUMIF(Honorarios!B:B,Códigos!A4,Honorarios!C:C)</f>
        <v>0</v>
      </c>
      <c r="O5" s="107"/>
      <c r="P5" s="43" t="str">
        <f>IF(N5&lt;&gt;0,IF(OR($N$6&gt;300000,COUNTIF(Honorarios!B:B,Códigos!A4)&gt;3),"Supera lo permitido","Validado"),"No solicitado")</f>
        <v>No solicitado</v>
      </c>
    </row>
    <row r="6" spans="1:16" ht="15" thickBot="1" x14ac:dyDescent="0.4">
      <c r="A6" s="89"/>
      <c r="B6" s="90"/>
      <c r="C6" s="82" t="s">
        <v>5</v>
      </c>
      <c r="D6" s="83"/>
      <c r="E6" s="83"/>
      <c r="F6" s="83"/>
      <c r="G6" s="83"/>
      <c r="H6" s="83"/>
      <c r="I6" s="83"/>
      <c r="J6" s="83"/>
      <c r="K6" s="83"/>
      <c r="L6" s="84"/>
      <c r="M6" s="84"/>
      <c r="N6" s="91">
        <f>+SUM(N3:O5)</f>
        <v>0</v>
      </c>
      <c r="O6" s="92"/>
      <c r="P6" s="45" t="str">
        <f>+IF(N6=0,"Ingrese información",IF(AND(OR(P3="Validado",P3="No solicitado"),OR(P4="Validado",P4="No solicitado"),OR(P5="Validado",P5="No solicitado")),"Validado","Supera lo permitido"))</f>
        <v>Ingrese información</v>
      </c>
    </row>
    <row r="7" spans="1:16" ht="2.5" customHeight="1" thickBot="1" x14ac:dyDescent="0.4">
      <c r="A7" s="81"/>
      <c r="B7" s="81"/>
      <c r="C7" s="81"/>
      <c r="D7" s="81"/>
      <c r="E7" s="81"/>
      <c r="F7" s="81"/>
      <c r="G7" s="81"/>
      <c r="H7" s="81"/>
      <c r="I7" s="81"/>
      <c r="J7" s="81"/>
      <c r="K7" s="81"/>
      <c r="L7" s="81"/>
      <c r="M7" s="81"/>
      <c r="N7" s="81"/>
      <c r="O7" s="81"/>
      <c r="P7" s="81"/>
    </row>
    <row r="8" spans="1:16" ht="15.75" customHeight="1" thickBot="1" x14ac:dyDescent="0.4">
      <c r="A8" s="121" t="s">
        <v>58</v>
      </c>
      <c r="B8" s="122"/>
      <c r="C8" s="46" t="s">
        <v>0</v>
      </c>
      <c r="D8" s="66" t="s">
        <v>6</v>
      </c>
      <c r="E8" s="66" t="s">
        <v>7</v>
      </c>
      <c r="F8" s="66" t="s">
        <v>8</v>
      </c>
      <c r="G8" s="66" t="s">
        <v>9</v>
      </c>
      <c r="H8" s="66" t="s">
        <v>10</v>
      </c>
      <c r="I8" s="66" t="s">
        <v>11</v>
      </c>
      <c r="J8" s="66" t="s">
        <v>12</v>
      </c>
      <c r="K8" s="66" t="s">
        <v>13</v>
      </c>
      <c r="L8" s="66" t="s">
        <v>56</v>
      </c>
      <c r="M8" s="67" t="s">
        <v>57</v>
      </c>
      <c r="N8" s="70" t="s">
        <v>17</v>
      </c>
      <c r="O8" s="71"/>
      <c r="P8" s="47" t="s">
        <v>14</v>
      </c>
    </row>
    <row r="9" spans="1:16" ht="15" customHeight="1" thickBot="1" x14ac:dyDescent="0.4">
      <c r="A9" s="123"/>
      <c r="B9" s="124"/>
      <c r="C9" s="48" t="s">
        <v>18</v>
      </c>
      <c r="D9" s="49">
        <f>+SUMIFS('Gastos Operacionales'!$D$2:$D$32,'Gastos Operacionales'!$A$2:$A$32,'Consolidado Presupuesto'!D$8,'Gastos Operacionales'!$B$2:$B$32,'Consolidado Presupuesto'!$C9)</f>
        <v>0</v>
      </c>
      <c r="E9" s="49">
        <f>+SUMIFS('Gastos Operacionales'!$D$2:$D$32,'Gastos Operacionales'!$A$2:$A$32,'Consolidado Presupuesto'!E$8,'Gastos Operacionales'!$B$2:$B$32,'Consolidado Presupuesto'!$C9)</f>
        <v>0</v>
      </c>
      <c r="F9" s="49">
        <f>+SUMIFS('Gastos Operacionales'!$D$2:$D$32,'Gastos Operacionales'!$A$2:$A$32,'Consolidado Presupuesto'!F$8,'Gastos Operacionales'!$B$2:$B$32,'Consolidado Presupuesto'!$C9)</f>
        <v>0</v>
      </c>
      <c r="G9" s="49">
        <f>+SUMIFS('Gastos Operacionales'!$D$2:$D$32,'Gastos Operacionales'!$A$2:$A$32,'Consolidado Presupuesto'!G$8,'Gastos Operacionales'!$B$2:$B$32,'Consolidado Presupuesto'!$C9)</f>
        <v>0</v>
      </c>
      <c r="H9" s="49">
        <f>+SUMIFS('Gastos Operacionales'!$D$2:$D$32,'Gastos Operacionales'!$A$2:$A$32,'Consolidado Presupuesto'!H$8,'Gastos Operacionales'!$B$2:$B$32,'Consolidado Presupuesto'!$C9)</f>
        <v>0</v>
      </c>
      <c r="I9" s="49">
        <f>+SUMIFS('Gastos Operacionales'!$D$2:$D$32,'Gastos Operacionales'!$A$2:$A$32,'Consolidado Presupuesto'!I$8,'Gastos Operacionales'!$B$2:$B$32,'Consolidado Presupuesto'!$C9)</f>
        <v>0</v>
      </c>
      <c r="J9" s="49">
        <f>+SUMIFS('Gastos Operacionales'!$D$2:$D$32,'Gastos Operacionales'!$A$2:$A$32,'Consolidado Presupuesto'!J$8,'Gastos Operacionales'!$B$2:$B$32,'Consolidado Presupuesto'!$C9)</f>
        <v>0</v>
      </c>
      <c r="K9" s="49">
        <f>+SUMIFS('Gastos Operacionales'!$D$2:$D$32,'Gastos Operacionales'!$A$2:$A$32,'Consolidado Presupuesto'!K$8,'Gastos Operacionales'!$B$2:$B$32,'Consolidado Presupuesto'!$C9)</f>
        <v>0</v>
      </c>
      <c r="L9" s="49">
        <f>+SUMIFS('Gastos Operacionales'!$D$2:$D$32,'Gastos Operacionales'!$A$2:$A$32,'Consolidado Presupuesto'!L$8,'Gastos Operacionales'!$B$2:$B$32,'Consolidado Presupuesto'!$C9)</f>
        <v>0</v>
      </c>
      <c r="M9" s="49">
        <f>+SUMIFS('Gastos Operacionales'!$D$2:$D$32,'Gastos Operacionales'!$A$2:$A$32,'Consolidado Presupuesto'!M$8,'Gastos Operacionales'!$B$2:$B$32,'Consolidado Presupuesto'!$C9)</f>
        <v>0</v>
      </c>
      <c r="N9" s="72">
        <f>+SUMIF('Gastos Operacionales'!$B$2:$B$32,C9,'Gastos Operacionales'!$D$2:$D$32)</f>
        <v>0</v>
      </c>
      <c r="O9" s="73"/>
      <c r="P9" s="50" t="str">
        <f>IF(N9&lt;&gt;0,+IF(OR(N9&gt;Códigos!H11,Códigos!I3&gt;1,$P$23="Supera lo permitido"),"Supera lo permitido","Validado"),"No solicitado")</f>
        <v>No solicitado</v>
      </c>
    </row>
    <row r="10" spans="1:16" ht="15" thickBot="1" x14ac:dyDescent="0.4">
      <c r="A10" s="123"/>
      <c r="B10" s="124"/>
      <c r="C10" s="44" t="s">
        <v>19</v>
      </c>
      <c r="D10" s="49">
        <f>+SUMIFS('Gastos Operacionales'!$D$2:$D$32,'Gastos Operacionales'!$A$2:$A$32,'Consolidado Presupuesto'!D$8,'Gastos Operacionales'!$B$2:$B$32,'Consolidado Presupuesto'!$C10)</f>
        <v>0</v>
      </c>
      <c r="E10" s="49">
        <f>+SUMIFS('Gastos Operacionales'!$D$2:$D$32,'Gastos Operacionales'!$A$2:$A$32,'Consolidado Presupuesto'!E$8,'Gastos Operacionales'!$B$2:$B$32,'Consolidado Presupuesto'!$C10)</f>
        <v>0</v>
      </c>
      <c r="F10" s="49">
        <f>+SUMIFS('Gastos Operacionales'!$D$2:$D$32,'Gastos Operacionales'!$A$2:$A$32,'Consolidado Presupuesto'!F$8,'Gastos Operacionales'!$B$2:$B$32,'Consolidado Presupuesto'!$C10)</f>
        <v>0</v>
      </c>
      <c r="G10" s="49">
        <f>+SUMIFS('Gastos Operacionales'!$D$2:$D$32,'Gastos Operacionales'!$A$2:$A$32,'Consolidado Presupuesto'!G$8,'Gastos Operacionales'!$B$2:$B$32,'Consolidado Presupuesto'!$C10)</f>
        <v>0</v>
      </c>
      <c r="H10" s="49">
        <f>+SUMIFS('Gastos Operacionales'!$D$2:$D$32,'Gastos Operacionales'!$A$2:$A$32,'Consolidado Presupuesto'!H$8,'Gastos Operacionales'!$B$2:$B$32,'Consolidado Presupuesto'!$C10)</f>
        <v>0</v>
      </c>
      <c r="I10" s="49">
        <f>+SUMIFS('Gastos Operacionales'!$D$2:$D$32,'Gastos Operacionales'!$A$2:$A$32,'Consolidado Presupuesto'!I$8,'Gastos Operacionales'!$B$2:$B$32,'Consolidado Presupuesto'!$C10)</f>
        <v>0</v>
      </c>
      <c r="J10" s="49">
        <f>+SUMIFS('Gastos Operacionales'!$D$2:$D$32,'Gastos Operacionales'!$A$2:$A$32,'Consolidado Presupuesto'!J$8,'Gastos Operacionales'!$B$2:$B$32,'Consolidado Presupuesto'!$C10)</f>
        <v>0</v>
      </c>
      <c r="K10" s="49">
        <f>+SUMIFS('Gastos Operacionales'!$D$2:$D$32,'Gastos Operacionales'!$A$2:$A$32,'Consolidado Presupuesto'!K$8,'Gastos Operacionales'!$B$2:$B$32,'Consolidado Presupuesto'!$C10)</f>
        <v>0</v>
      </c>
      <c r="L10" s="49">
        <f>+SUMIFS('Gastos Operacionales'!$D$2:$D$32,'Gastos Operacionales'!$A$2:$A$32,'Consolidado Presupuesto'!L$8,'Gastos Operacionales'!$B$2:$B$32,'Consolidado Presupuesto'!$C10)</f>
        <v>0</v>
      </c>
      <c r="M10" s="49">
        <f>+SUMIFS('Gastos Operacionales'!$D$2:$D$32,'Gastos Operacionales'!$A$2:$A$32,'Consolidado Presupuesto'!M$8,'Gastos Operacionales'!$B$2:$B$32,'Consolidado Presupuesto'!$C10)</f>
        <v>0</v>
      </c>
      <c r="N10" s="74">
        <f>+SUMIF('Gastos Operacionales'!$B$2:$B$32,C10,'Gastos Operacionales'!$D$2:$D$32)</f>
        <v>0</v>
      </c>
      <c r="O10" s="75"/>
      <c r="P10" s="50" t="str">
        <f>IF(N10&lt;&gt;0,+IF(OR(N10&gt;Códigos!H12,Códigos!I4&gt;1,$P$23="Supera lo permitido"),"Supera lo permitido","Validado"),"No solicitado")</f>
        <v>No solicitado</v>
      </c>
    </row>
    <row r="11" spans="1:16" ht="15" thickBot="1" x14ac:dyDescent="0.4">
      <c r="A11" s="123"/>
      <c r="B11" s="124"/>
      <c r="C11" s="51" t="s">
        <v>20</v>
      </c>
      <c r="D11" s="49">
        <f>+SUMIFS('Gastos Operacionales'!$D$2:$D$32,'Gastos Operacionales'!$A$2:$A$32,'Consolidado Presupuesto'!D$8,'Gastos Operacionales'!$B$2:$B$32,'Consolidado Presupuesto'!$C11)</f>
        <v>0</v>
      </c>
      <c r="E11" s="49">
        <f>+SUMIFS('Gastos Operacionales'!$D$2:$D$32,'Gastos Operacionales'!$A$2:$A$32,'Consolidado Presupuesto'!E$8,'Gastos Operacionales'!$B$2:$B$32,'Consolidado Presupuesto'!$C11)</f>
        <v>0</v>
      </c>
      <c r="F11" s="49">
        <f>+SUMIFS('Gastos Operacionales'!$D$2:$D$32,'Gastos Operacionales'!$A$2:$A$32,'Consolidado Presupuesto'!F$8,'Gastos Operacionales'!$B$2:$B$32,'Consolidado Presupuesto'!$C11)</f>
        <v>0</v>
      </c>
      <c r="G11" s="49">
        <f>+SUMIFS('Gastos Operacionales'!$D$2:$D$32,'Gastos Operacionales'!$A$2:$A$32,'Consolidado Presupuesto'!G$8,'Gastos Operacionales'!$B$2:$B$32,'Consolidado Presupuesto'!$C11)</f>
        <v>0</v>
      </c>
      <c r="H11" s="49">
        <f>+SUMIFS('Gastos Operacionales'!$D$2:$D$32,'Gastos Operacionales'!$A$2:$A$32,'Consolidado Presupuesto'!H$8,'Gastos Operacionales'!$B$2:$B$32,'Consolidado Presupuesto'!$C11)</f>
        <v>0</v>
      </c>
      <c r="I11" s="49">
        <f>+SUMIFS('Gastos Operacionales'!$D$2:$D$32,'Gastos Operacionales'!$A$2:$A$32,'Consolidado Presupuesto'!I$8,'Gastos Operacionales'!$B$2:$B$32,'Consolidado Presupuesto'!$C11)</f>
        <v>0</v>
      </c>
      <c r="J11" s="49">
        <f>+SUMIFS('Gastos Operacionales'!$D$2:$D$32,'Gastos Operacionales'!$A$2:$A$32,'Consolidado Presupuesto'!J$8,'Gastos Operacionales'!$B$2:$B$32,'Consolidado Presupuesto'!$C11)</f>
        <v>0</v>
      </c>
      <c r="K11" s="49">
        <f>+SUMIFS('Gastos Operacionales'!$D$2:$D$32,'Gastos Operacionales'!$A$2:$A$32,'Consolidado Presupuesto'!K$8,'Gastos Operacionales'!$B$2:$B$32,'Consolidado Presupuesto'!$C11)</f>
        <v>0</v>
      </c>
      <c r="L11" s="49">
        <f>+SUMIFS('Gastos Operacionales'!$D$2:$D$32,'Gastos Operacionales'!$A$2:$A$32,'Consolidado Presupuesto'!L$8,'Gastos Operacionales'!$B$2:$B$32,'Consolidado Presupuesto'!$C11)</f>
        <v>0</v>
      </c>
      <c r="M11" s="49">
        <f>+SUMIFS('Gastos Operacionales'!$D$2:$D$32,'Gastos Operacionales'!$A$2:$A$32,'Consolidado Presupuesto'!M$8,'Gastos Operacionales'!$B$2:$B$32,'Consolidado Presupuesto'!$C11)</f>
        <v>0</v>
      </c>
      <c r="N11" s="76">
        <f>+SUMIF('Gastos Operacionales'!$B$2:$B$32,C11,'Gastos Operacionales'!$D$2:$D$32)</f>
        <v>0</v>
      </c>
      <c r="O11" s="77"/>
      <c r="P11" s="50" t="str">
        <f>IF(N11&lt;&gt;0,+IF(OR(N11&gt;Códigos!H13,Códigos!I5&gt;1,$P$23="Supera lo permitido"),"Supera lo permitido","Validado"),"No solicitado")</f>
        <v>No solicitado</v>
      </c>
    </row>
    <row r="12" spans="1:16" ht="15" thickBot="1" x14ac:dyDescent="0.4">
      <c r="A12" s="125"/>
      <c r="B12" s="126"/>
      <c r="C12" s="118" t="s">
        <v>2</v>
      </c>
      <c r="D12" s="83"/>
      <c r="E12" s="83"/>
      <c r="F12" s="83"/>
      <c r="G12" s="83"/>
      <c r="H12" s="83"/>
      <c r="I12" s="83"/>
      <c r="J12" s="83"/>
      <c r="K12" s="83"/>
      <c r="L12" s="84"/>
      <c r="M12" s="84"/>
      <c r="N12" s="119">
        <f>+SUM(N9:O11)</f>
        <v>0</v>
      </c>
      <c r="O12" s="120"/>
      <c r="P12" s="52" t="str">
        <f>+IF(N12&lt;&gt;0,IF(AND(P9&lt;&gt;"Supera lo permitido",P10&lt;&gt;"Supera lo permitido",P11&lt;&gt;"Supera lo permitido",N12&lt;=600000),"Validado","Supera lo permitido"),"No solicitado")</f>
        <v>No solicitado</v>
      </c>
    </row>
    <row r="13" spans="1:16" ht="3" customHeight="1" thickBot="1" x14ac:dyDescent="0.4">
      <c r="A13" s="135"/>
      <c r="B13" s="136"/>
      <c r="C13" s="136"/>
      <c r="D13" s="136"/>
      <c r="E13" s="136"/>
      <c r="F13" s="136"/>
      <c r="G13" s="136"/>
      <c r="H13" s="136"/>
      <c r="I13" s="136"/>
      <c r="J13" s="136"/>
      <c r="K13" s="136"/>
      <c r="L13" s="136"/>
      <c r="M13" s="136"/>
      <c r="N13" s="136"/>
      <c r="O13" s="136"/>
      <c r="P13" s="137"/>
    </row>
    <row r="14" spans="1:16" ht="15" thickBot="1" x14ac:dyDescent="0.4">
      <c r="A14" s="129" t="s">
        <v>1</v>
      </c>
      <c r="B14" s="130"/>
      <c r="C14" s="40" t="s">
        <v>0</v>
      </c>
      <c r="D14" s="66" t="s">
        <v>6</v>
      </c>
      <c r="E14" s="66" t="s">
        <v>7</v>
      </c>
      <c r="F14" s="66" t="s">
        <v>8</v>
      </c>
      <c r="G14" s="66" t="s">
        <v>9</v>
      </c>
      <c r="H14" s="66" t="s">
        <v>10</v>
      </c>
      <c r="I14" s="66" t="s">
        <v>11</v>
      </c>
      <c r="J14" s="66" t="s">
        <v>12</v>
      </c>
      <c r="K14" s="66" t="s">
        <v>13</v>
      </c>
      <c r="L14" s="66" t="s">
        <v>56</v>
      </c>
      <c r="M14" s="67" t="s">
        <v>57</v>
      </c>
      <c r="N14" s="127" t="s">
        <v>17</v>
      </c>
      <c r="O14" s="128"/>
      <c r="P14" s="53" t="s">
        <v>14</v>
      </c>
    </row>
    <row r="15" spans="1:16" ht="14.5" customHeight="1" thickBot="1" x14ac:dyDescent="0.4">
      <c r="A15" s="131"/>
      <c r="B15" s="132"/>
      <c r="C15" s="42" t="s">
        <v>21</v>
      </c>
      <c r="D15" s="54">
        <f>+SUMIFS('Gastos Operacionales'!$D$2:$D$32,'Gastos Operacionales'!$A$2:$A$32,'Consolidado Presupuesto'!D$8,'Gastos Operacionales'!$B$2:$B$32,'Consolidado Presupuesto'!$C15)</f>
        <v>0</v>
      </c>
      <c r="E15" s="54">
        <f>+SUMIFS('Gastos Operacionales'!$D$2:$D$32,'Gastos Operacionales'!$A$2:$A$32,'Consolidado Presupuesto'!E$8,'Gastos Operacionales'!$B$2:$B$32,'Consolidado Presupuesto'!$C15)</f>
        <v>0</v>
      </c>
      <c r="F15" s="54">
        <f>+SUMIFS('Gastos Operacionales'!$D$2:$D$32,'Gastos Operacionales'!$A$2:$A$32,'Consolidado Presupuesto'!F$8,'Gastos Operacionales'!$B$2:$B$32,'Consolidado Presupuesto'!$C15)</f>
        <v>0</v>
      </c>
      <c r="G15" s="54">
        <f>+SUMIFS('Gastos Operacionales'!$D$2:$D$32,'Gastos Operacionales'!$A$2:$A$32,'Consolidado Presupuesto'!G$8,'Gastos Operacionales'!$B$2:$B$32,'Consolidado Presupuesto'!$C15)</f>
        <v>0</v>
      </c>
      <c r="H15" s="54">
        <f>+SUMIFS('Gastos Operacionales'!$D$2:$D$32,'Gastos Operacionales'!$A$2:$A$32,'Consolidado Presupuesto'!H$8,'Gastos Operacionales'!$B$2:$B$32,'Consolidado Presupuesto'!$C15)</f>
        <v>0</v>
      </c>
      <c r="I15" s="54">
        <f>+SUMIFS('Gastos Operacionales'!$D$2:$D$32,'Gastos Operacionales'!$A$2:$A$32,'Consolidado Presupuesto'!I$8,'Gastos Operacionales'!$B$2:$B$32,'Consolidado Presupuesto'!$C15)</f>
        <v>0</v>
      </c>
      <c r="J15" s="54">
        <f>+SUMIFS('Gastos Operacionales'!$D$2:$D$32,'Gastos Operacionales'!$A$2:$A$32,'Consolidado Presupuesto'!J$8,'Gastos Operacionales'!$B$2:$B$32,'Consolidado Presupuesto'!$C15)</f>
        <v>0</v>
      </c>
      <c r="K15" s="54">
        <f>+SUMIFS('Gastos Operacionales'!$D$2:$D$32,'Gastos Operacionales'!$A$2:$A$32,'Consolidado Presupuesto'!K$8,'Gastos Operacionales'!$B$2:$B$32,'Consolidado Presupuesto'!$C15)</f>
        <v>0</v>
      </c>
      <c r="L15" s="54">
        <f>+SUMIFS('Gastos Operacionales'!$D$2:$D$32,'Gastos Operacionales'!$A$2:$A$32,'Consolidado Presupuesto'!L$8,'Gastos Operacionales'!$B$2:$B$32,'Consolidado Presupuesto'!$C15)</f>
        <v>0</v>
      </c>
      <c r="M15" s="54">
        <f>+SUMIFS('Gastos Operacionales'!$D$2:$D$32,'Gastos Operacionales'!$A$2:$A$32,'Consolidado Presupuesto'!M$8,'Gastos Operacionales'!$B$2:$B$32,'Consolidado Presupuesto'!$C15)</f>
        <v>0</v>
      </c>
      <c r="N15" s="72">
        <f>+SUMIF('Gastos Operacionales'!$B$2:$B$32,C15,'Gastos Operacionales'!$D$2:$D$32)</f>
        <v>0</v>
      </c>
      <c r="O15" s="73"/>
      <c r="P15" s="138" t="str">
        <f>IF(N23&lt;&gt;0,IF((N23+N12+N6)&gt;Códigos!H6,"Supera lo permitido","Validado"),"No solicitado")</f>
        <v>No solicitado</v>
      </c>
    </row>
    <row r="16" spans="1:16" ht="15" thickBot="1" x14ac:dyDescent="0.4">
      <c r="A16" s="131"/>
      <c r="B16" s="132"/>
      <c r="C16" s="44" t="s">
        <v>24</v>
      </c>
      <c r="D16" s="54">
        <f>+SUMIFS('Gastos Operacionales'!$D$2:$D$32,'Gastos Operacionales'!$A$2:$A$32,'Consolidado Presupuesto'!D$8,'Gastos Operacionales'!$B$2:$B$32,'Consolidado Presupuesto'!$C16)</f>
        <v>0</v>
      </c>
      <c r="E16" s="54">
        <f>+SUMIFS('Gastos Operacionales'!$D$2:$D$32,'Gastos Operacionales'!$A$2:$A$32,'Consolidado Presupuesto'!E$8,'Gastos Operacionales'!$B$2:$B$32,'Consolidado Presupuesto'!$C16)</f>
        <v>0</v>
      </c>
      <c r="F16" s="54">
        <f>+SUMIFS('Gastos Operacionales'!$D$2:$D$32,'Gastos Operacionales'!$A$2:$A$32,'Consolidado Presupuesto'!F$8,'Gastos Operacionales'!$B$2:$B$32,'Consolidado Presupuesto'!$C16)</f>
        <v>0</v>
      </c>
      <c r="G16" s="54">
        <f>+SUMIFS('Gastos Operacionales'!$D$2:$D$32,'Gastos Operacionales'!$A$2:$A$32,'Consolidado Presupuesto'!G$8,'Gastos Operacionales'!$B$2:$B$32,'Consolidado Presupuesto'!$C16)</f>
        <v>0</v>
      </c>
      <c r="H16" s="54">
        <f>+SUMIFS('Gastos Operacionales'!$D$2:$D$32,'Gastos Operacionales'!$A$2:$A$32,'Consolidado Presupuesto'!H$8,'Gastos Operacionales'!$B$2:$B$32,'Consolidado Presupuesto'!$C16)</f>
        <v>0</v>
      </c>
      <c r="I16" s="54">
        <f>+SUMIFS('Gastos Operacionales'!$D$2:$D$32,'Gastos Operacionales'!$A$2:$A$32,'Consolidado Presupuesto'!I$8,'Gastos Operacionales'!$B$2:$B$32,'Consolidado Presupuesto'!$C16)</f>
        <v>0</v>
      </c>
      <c r="J16" s="54">
        <f>+SUMIFS('Gastos Operacionales'!$D$2:$D$32,'Gastos Operacionales'!$A$2:$A$32,'Consolidado Presupuesto'!J$8,'Gastos Operacionales'!$B$2:$B$32,'Consolidado Presupuesto'!$C16)</f>
        <v>0</v>
      </c>
      <c r="K16" s="54">
        <f>+SUMIFS('Gastos Operacionales'!$D$2:$D$32,'Gastos Operacionales'!$A$2:$A$32,'Consolidado Presupuesto'!K$8,'Gastos Operacionales'!$B$2:$B$32,'Consolidado Presupuesto'!$C16)</f>
        <v>0</v>
      </c>
      <c r="L16" s="54">
        <f>+SUMIFS('Gastos Operacionales'!$D$2:$D$32,'Gastos Operacionales'!$A$2:$A$32,'Consolidado Presupuesto'!L$8,'Gastos Operacionales'!$B$2:$B$32,'Consolidado Presupuesto'!$C16)</f>
        <v>0</v>
      </c>
      <c r="M16" s="54">
        <f>+SUMIFS('Gastos Operacionales'!$D$2:$D$32,'Gastos Operacionales'!$A$2:$A$32,'Consolidado Presupuesto'!M$8,'Gastos Operacionales'!$B$2:$B$32,'Consolidado Presupuesto'!$C16)</f>
        <v>0</v>
      </c>
      <c r="N16" s="74">
        <f>+SUMIF('Gastos Operacionales'!$B$2:$B$32,C16,'Gastos Operacionales'!$D$2:$D$32)</f>
        <v>0</v>
      </c>
      <c r="O16" s="75"/>
      <c r="P16" s="139"/>
    </row>
    <row r="17" spans="1:16" ht="15" thickBot="1" x14ac:dyDescent="0.4">
      <c r="A17" s="131"/>
      <c r="B17" s="132"/>
      <c r="C17" s="44" t="s">
        <v>29</v>
      </c>
      <c r="D17" s="54">
        <f>+SUMIFS('Gastos Operacionales'!$D$2:$D$32,'Gastos Operacionales'!$A$2:$A$32,'Consolidado Presupuesto'!D$8,'Gastos Operacionales'!$B$2:$B$32,'Consolidado Presupuesto'!$C17)</f>
        <v>0</v>
      </c>
      <c r="E17" s="54">
        <f>+SUMIFS('Gastos Operacionales'!$D$2:$D$32,'Gastos Operacionales'!$A$2:$A$32,'Consolidado Presupuesto'!E$8,'Gastos Operacionales'!$B$2:$B$32,'Consolidado Presupuesto'!$C17)</f>
        <v>0</v>
      </c>
      <c r="F17" s="54">
        <f>+SUMIFS('Gastos Operacionales'!$D$2:$D$32,'Gastos Operacionales'!$A$2:$A$32,'Consolidado Presupuesto'!F$8,'Gastos Operacionales'!$B$2:$B$32,'Consolidado Presupuesto'!$C17)</f>
        <v>0</v>
      </c>
      <c r="G17" s="54">
        <f>+SUMIFS('Gastos Operacionales'!$D$2:$D$32,'Gastos Operacionales'!$A$2:$A$32,'Consolidado Presupuesto'!G$8,'Gastos Operacionales'!$B$2:$B$32,'Consolidado Presupuesto'!$C17)</f>
        <v>0</v>
      </c>
      <c r="H17" s="54">
        <f>+SUMIFS('Gastos Operacionales'!$D$2:$D$32,'Gastos Operacionales'!$A$2:$A$32,'Consolidado Presupuesto'!H$8,'Gastos Operacionales'!$B$2:$B$32,'Consolidado Presupuesto'!$C17)</f>
        <v>0</v>
      </c>
      <c r="I17" s="54">
        <f>+SUMIFS('Gastos Operacionales'!$D$2:$D$32,'Gastos Operacionales'!$A$2:$A$32,'Consolidado Presupuesto'!I$8,'Gastos Operacionales'!$B$2:$B$32,'Consolidado Presupuesto'!$C17)</f>
        <v>0</v>
      </c>
      <c r="J17" s="54">
        <f>+SUMIFS('Gastos Operacionales'!$D$2:$D$32,'Gastos Operacionales'!$A$2:$A$32,'Consolidado Presupuesto'!J$8,'Gastos Operacionales'!$B$2:$B$32,'Consolidado Presupuesto'!$C17)</f>
        <v>0</v>
      </c>
      <c r="K17" s="54">
        <f>+SUMIFS('Gastos Operacionales'!$D$2:$D$32,'Gastos Operacionales'!$A$2:$A$32,'Consolidado Presupuesto'!K$8,'Gastos Operacionales'!$B$2:$B$32,'Consolidado Presupuesto'!$C17)</f>
        <v>0</v>
      </c>
      <c r="L17" s="54">
        <f>+SUMIFS('Gastos Operacionales'!$D$2:$D$32,'Gastos Operacionales'!$A$2:$A$32,'Consolidado Presupuesto'!L$8,'Gastos Operacionales'!$B$2:$B$32,'Consolidado Presupuesto'!$C17)</f>
        <v>0</v>
      </c>
      <c r="M17" s="54">
        <f>+SUMIFS('Gastos Operacionales'!$D$2:$D$32,'Gastos Operacionales'!$A$2:$A$32,'Consolidado Presupuesto'!M$8,'Gastos Operacionales'!$B$2:$B$32,'Consolidado Presupuesto'!$C17)</f>
        <v>0</v>
      </c>
      <c r="N17" s="74">
        <f>+SUMIF('Gastos Operacionales'!$B$2:$B$32,C17,'Gastos Operacionales'!$D$2:$D$32)</f>
        <v>0</v>
      </c>
      <c r="O17" s="75"/>
      <c r="P17" s="139"/>
    </row>
    <row r="18" spans="1:16" ht="15" thickBot="1" x14ac:dyDescent="0.4">
      <c r="A18" s="131"/>
      <c r="B18" s="132"/>
      <c r="C18" s="44" t="s">
        <v>25</v>
      </c>
      <c r="D18" s="54">
        <f>+SUMIFS('Gastos Operacionales'!$D$2:$D$32,'Gastos Operacionales'!$A$2:$A$32,'Consolidado Presupuesto'!D$8,'Gastos Operacionales'!$B$2:$B$32,'Consolidado Presupuesto'!$C18)</f>
        <v>0</v>
      </c>
      <c r="E18" s="54">
        <f>+SUMIFS('Gastos Operacionales'!$D$2:$D$32,'Gastos Operacionales'!$A$2:$A$32,'Consolidado Presupuesto'!E$8,'Gastos Operacionales'!$B$2:$B$32,'Consolidado Presupuesto'!$C18)</f>
        <v>0</v>
      </c>
      <c r="F18" s="54">
        <f>+SUMIFS('Gastos Operacionales'!$D$2:$D$32,'Gastos Operacionales'!$A$2:$A$32,'Consolidado Presupuesto'!F$8,'Gastos Operacionales'!$B$2:$B$32,'Consolidado Presupuesto'!$C18)</f>
        <v>0</v>
      </c>
      <c r="G18" s="54">
        <f>+SUMIFS('Gastos Operacionales'!$D$2:$D$32,'Gastos Operacionales'!$A$2:$A$32,'Consolidado Presupuesto'!G$8,'Gastos Operacionales'!$B$2:$B$32,'Consolidado Presupuesto'!$C18)</f>
        <v>0</v>
      </c>
      <c r="H18" s="54">
        <f>+SUMIFS('Gastos Operacionales'!$D$2:$D$32,'Gastos Operacionales'!$A$2:$A$32,'Consolidado Presupuesto'!H$8,'Gastos Operacionales'!$B$2:$B$32,'Consolidado Presupuesto'!$C18)</f>
        <v>0</v>
      </c>
      <c r="I18" s="54">
        <f>+SUMIFS('Gastos Operacionales'!$D$2:$D$32,'Gastos Operacionales'!$A$2:$A$32,'Consolidado Presupuesto'!I$8,'Gastos Operacionales'!$B$2:$B$32,'Consolidado Presupuesto'!$C18)</f>
        <v>0</v>
      </c>
      <c r="J18" s="54">
        <f>+SUMIFS('Gastos Operacionales'!$D$2:$D$32,'Gastos Operacionales'!$A$2:$A$32,'Consolidado Presupuesto'!J$8,'Gastos Operacionales'!$B$2:$B$32,'Consolidado Presupuesto'!$C18)</f>
        <v>0</v>
      </c>
      <c r="K18" s="54">
        <f>+SUMIFS('Gastos Operacionales'!$D$2:$D$32,'Gastos Operacionales'!$A$2:$A$32,'Consolidado Presupuesto'!K$8,'Gastos Operacionales'!$B$2:$B$32,'Consolidado Presupuesto'!$C18)</f>
        <v>0</v>
      </c>
      <c r="L18" s="54">
        <f>+SUMIFS('Gastos Operacionales'!$D$2:$D$32,'Gastos Operacionales'!$A$2:$A$32,'Consolidado Presupuesto'!L$8,'Gastos Operacionales'!$B$2:$B$32,'Consolidado Presupuesto'!$C18)</f>
        <v>0</v>
      </c>
      <c r="M18" s="54">
        <f>+SUMIFS('Gastos Operacionales'!$D$2:$D$32,'Gastos Operacionales'!$A$2:$A$32,'Consolidado Presupuesto'!M$8,'Gastos Operacionales'!$B$2:$B$32,'Consolidado Presupuesto'!$C18)</f>
        <v>0</v>
      </c>
      <c r="N18" s="74">
        <f>+SUMIF('Gastos Operacionales'!$B$2:$B$32,C18,'Gastos Operacionales'!$D$2:$D$32)</f>
        <v>0</v>
      </c>
      <c r="O18" s="75"/>
      <c r="P18" s="139"/>
    </row>
    <row r="19" spans="1:16" ht="15" thickBot="1" x14ac:dyDescent="0.4">
      <c r="A19" s="131"/>
      <c r="B19" s="132"/>
      <c r="C19" s="44" t="s">
        <v>63</v>
      </c>
      <c r="D19" s="54">
        <f>+SUMIFS('Gastos Operacionales'!$D$2:$D$32,'Gastos Operacionales'!$A$2:$A$32,'Consolidado Presupuesto'!D$8,'Gastos Operacionales'!$B$2:$B$32,'Consolidado Presupuesto'!$C19)</f>
        <v>0</v>
      </c>
      <c r="E19" s="54">
        <f>+SUMIFS('Gastos Operacionales'!$D$2:$D$32,'Gastos Operacionales'!$A$2:$A$32,'Consolidado Presupuesto'!E$8,'Gastos Operacionales'!$B$2:$B$32,'Consolidado Presupuesto'!$C19)</f>
        <v>0</v>
      </c>
      <c r="F19" s="54">
        <f>+SUMIFS('Gastos Operacionales'!$D$2:$D$32,'Gastos Operacionales'!$A$2:$A$32,'Consolidado Presupuesto'!F$8,'Gastos Operacionales'!$B$2:$B$32,'Consolidado Presupuesto'!$C19)</f>
        <v>0</v>
      </c>
      <c r="G19" s="54">
        <f>+SUMIFS('Gastos Operacionales'!$D$2:$D$32,'Gastos Operacionales'!$A$2:$A$32,'Consolidado Presupuesto'!G$8,'Gastos Operacionales'!$B$2:$B$32,'Consolidado Presupuesto'!$C19)</f>
        <v>0</v>
      </c>
      <c r="H19" s="54">
        <f>+SUMIFS('Gastos Operacionales'!$D$2:$D$32,'Gastos Operacionales'!$A$2:$A$32,'Consolidado Presupuesto'!H$8,'Gastos Operacionales'!$B$2:$B$32,'Consolidado Presupuesto'!$C19)</f>
        <v>0</v>
      </c>
      <c r="I19" s="54">
        <f>+SUMIFS('Gastos Operacionales'!$D$2:$D$32,'Gastos Operacionales'!$A$2:$A$32,'Consolidado Presupuesto'!I$8,'Gastos Operacionales'!$B$2:$B$32,'Consolidado Presupuesto'!$C19)</f>
        <v>0</v>
      </c>
      <c r="J19" s="54">
        <f>+SUMIFS('Gastos Operacionales'!$D$2:$D$32,'Gastos Operacionales'!$A$2:$A$32,'Consolidado Presupuesto'!J$8,'Gastos Operacionales'!$B$2:$B$32,'Consolidado Presupuesto'!$C19)</f>
        <v>0</v>
      </c>
      <c r="K19" s="54">
        <f>+SUMIFS('Gastos Operacionales'!$D$2:$D$32,'Gastos Operacionales'!$A$2:$A$32,'Consolidado Presupuesto'!K$8,'Gastos Operacionales'!$B$2:$B$32,'Consolidado Presupuesto'!$C19)</f>
        <v>0</v>
      </c>
      <c r="L19" s="54">
        <f>+SUMIFS('Gastos Operacionales'!$D$2:$D$32,'Gastos Operacionales'!$A$2:$A$32,'Consolidado Presupuesto'!L$8,'Gastos Operacionales'!$B$2:$B$32,'Consolidado Presupuesto'!$C19)</f>
        <v>0</v>
      </c>
      <c r="M19" s="54">
        <f>+SUMIFS('Gastos Operacionales'!$D$2:$D$32,'Gastos Operacionales'!$A$2:$A$32,'Consolidado Presupuesto'!M$8,'Gastos Operacionales'!$B$2:$B$32,'Consolidado Presupuesto'!$C19)</f>
        <v>0</v>
      </c>
      <c r="N19" s="74">
        <f>+SUMIF('Gastos Operacionales'!$B$2:$B$32,C19,'Gastos Operacionales'!$D$2:$D$32)</f>
        <v>0</v>
      </c>
      <c r="O19" s="75"/>
      <c r="P19" s="139"/>
    </row>
    <row r="20" spans="1:16" ht="15" thickBot="1" x14ac:dyDescent="0.4">
      <c r="A20" s="131"/>
      <c r="B20" s="132"/>
      <c r="C20" s="44" t="s">
        <v>28</v>
      </c>
      <c r="D20" s="54">
        <f>+SUMIFS('Gastos Operacionales'!$D$2:$D$32,'Gastos Operacionales'!$A$2:$A$32,'Consolidado Presupuesto'!D$8,'Gastos Operacionales'!$B$2:$B$32,'Consolidado Presupuesto'!$C20)</f>
        <v>0</v>
      </c>
      <c r="E20" s="54">
        <f>+SUMIFS('Gastos Operacionales'!$D$2:$D$32,'Gastos Operacionales'!$A$2:$A$32,'Consolidado Presupuesto'!E$8,'Gastos Operacionales'!$B$2:$B$32,'Consolidado Presupuesto'!$C20)</f>
        <v>0</v>
      </c>
      <c r="F20" s="54">
        <f>+SUMIFS('Gastos Operacionales'!$D$2:$D$32,'Gastos Operacionales'!$A$2:$A$32,'Consolidado Presupuesto'!F$8,'Gastos Operacionales'!$B$2:$B$32,'Consolidado Presupuesto'!$C20)</f>
        <v>0</v>
      </c>
      <c r="G20" s="54">
        <f>+SUMIFS('Gastos Operacionales'!$D$2:$D$32,'Gastos Operacionales'!$A$2:$A$32,'Consolidado Presupuesto'!G$8,'Gastos Operacionales'!$B$2:$B$32,'Consolidado Presupuesto'!$C20)</f>
        <v>0</v>
      </c>
      <c r="H20" s="54">
        <f>+SUMIFS('Gastos Operacionales'!$D$2:$D$32,'Gastos Operacionales'!$A$2:$A$32,'Consolidado Presupuesto'!H$8,'Gastos Operacionales'!$B$2:$B$32,'Consolidado Presupuesto'!$C20)</f>
        <v>0</v>
      </c>
      <c r="I20" s="54">
        <f>+SUMIFS('Gastos Operacionales'!$D$2:$D$32,'Gastos Operacionales'!$A$2:$A$32,'Consolidado Presupuesto'!I$8,'Gastos Operacionales'!$B$2:$B$32,'Consolidado Presupuesto'!$C20)</f>
        <v>0</v>
      </c>
      <c r="J20" s="54">
        <f>+SUMIFS('Gastos Operacionales'!$D$2:$D$32,'Gastos Operacionales'!$A$2:$A$32,'Consolidado Presupuesto'!J$8,'Gastos Operacionales'!$B$2:$B$32,'Consolidado Presupuesto'!$C20)</f>
        <v>0</v>
      </c>
      <c r="K20" s="54">
        <f>+SUMIFS('Gastos Operacionales'!$D$2:$D$32,'Gastos Operacionales'!$A$2:$A$32,'Consolidado Presupuesto'!K$8,'Gastos Operacionales'!$B$2:$B$32,'Consolidado Presupuesto'!$C20)</f>
        <v>0</v>
      </c>
      <c r="L20" s="54">
        <f>+SUMIFS('Gastos Operacionales'!$D$2:$D$32,'Gastos Operacionales'!$A$2:$A$32,'Consolidado Presupuesto'!L$8,'Gastos Operacionales'!$B$2:$B$32,'Consolidado Presupuesto'!$C20)</f>
        <v>0</v>
      </c>
      <c r="M20" s="54">
        <f>+SUMIFS('Gastos Operacionales'!$D$2:$D$32,'Gastos Operacionales'!$A$2:$A$32,'Consolidado Presupuesto'!M$8,'Gastos Operacionales'!$B$2:$B$32,'Consolidado Presupuesto'!$C20)</f>
        <v>0</v>
      </c>
      <c r="N20" s="74">
        <f>+SUMIF('Gastos Operacionales'!$B$2:$B$32,C20,'Gastos Operacionales'!$D$2:$D$32)</f>
        <v>0</v>
      </c>
      <c r="O20" s="75"/>
      <c r="P20" s="139"/>
    </row>
    <row r="21" spans="1:16" ht="15" thickBot="1" x14ac:dyDescent="0.4">
      <c r="A21" s="131"/>
      <c r="B21" s="132"/>
      <c r="C21" s="55" t="s">
        <v>49</v>
      </c>
      <c r="D21" s="54">
        <f>+SUMIFS('Gastos Operacionales'!$D$2:$D$32,'Gastos Operacionales'!$A$2:$A$32,'Consolidado Presupuesto'!D$8,'Gastos Operacionales'!$B$2:$B$32,'Consolidado Presupuesto'!$C21)</f>
        <v>0</v>
      </c>
      <c r="E21" s="54">
        <f>+SUMIFS('Gastos Operacionales'!$D$2:$D$32,'Gastos Operacionales'!$A$2:$A$32,'Consolidado Presupuesto'!E$8,'Gastos Operacionales'!$B$2:$B$32,'Consolidado Presupuesto'!$C21)</f>
        <v>0</v>
      </c>
      <c r="F21" s="54">
        <f>+SUMIFS('Gastos Operacionales'!$D$2:$D$32,'Gastos Operacionales'!$A$2:$A$32,'Consolidado Presupuesto'!F$8,'Gastos Operacionales'!$B$2:$B$32,'Consolidado Presupuesto'!$C21)</f>
        <v>0</v>
      </c>
      <c r="G21" s="54">
        <f>+SUMIFS('Gastos Operacionales'!$D$2:$D$32,'Gastos Operacionales'!$A$2:$A$32,'Consolidado Presupuesto'!G$8,'Gastos Operacionales'!$B$2:$B$32,'Consolidado Presupuesto'!$C21)</f>
        <v>0</v>
      </c>
      <c r="H21" s="54">
        <f>+SUMIFS('Gastos Operacionales'!$D$2:$D$32,'Gastos Operacionales'!$A$2:$A$32,'Consolidado Presupuesto'!H$8,'Gastos Operacionales'!$B$2:$B$32,'Consolidado Presupuesto'!$C21)</f>
        <v>0</v>
      </c>
      <c r="I21" s="54">
        <f>+SUMIFS('Gastos Operacionales'!$D$2:$D$32,'Gastos Operacionales'!$A$2:$A$32,'Consolidado Presupuesto'!I$8,'Gastos Operacionales'!$B$2:$B$32,'Consolidado Presupuesto'!$C21)</f>
        <v>0</v>
      </c>
      <c r="J21" s="54">
        <f>+SUMIFS('Gastos Operacionales'!$D$2:$D$32,'Gastos Operacionales'!$A$2:$A$32,'Consolidado Presupuesto'!J$8,'Gastos Operacionales'!$B$2:$B$32,'Consolidado Presupuesto'!$C21)</f>
        <v>0</v>
      </c>
      <c r="K21" s="54">
        <f>+SUMIFS('Gastos Operacionales'!$D$2:$D$32,'Gastos Operacionales'!$A$2:$A$32,'Consolidado Presupuesto'!K$8,'Gastos Operacionales'!$B$2:$B$32,'Consolidado Presupuesto'!$C21)</f>
        <v>0</v>
      </c>
      <c r="L21" s="54">
        <f>+SUMIFS('Gastos Operacionales'!$D$2:$D$32,'Gastos Operacionales'!$A$2:$A$32,'Consolidado Presupuesto'!L$8,'Gastos Operacionales'!$B$2:$B$32,'Consolidado Presupuesto'!$C21)</f>
        <v>0</v>
      </c>
      <c r="M21" s="54">
        <f>+SUMIFS('Gastos Operacionales'!$D$2:$D$32,'Gastos Operacionales'!$A$2:$A$32,'Consolidado Presupuesto'!M$8,'Gastos Operacionales'!$B$2:$B$32,'Consolidado Presupuesto'!$C21)</f>
        <v>0</v>
      </c>
      <c r="N21" s="74">
        <f>+SUMIF('Gastos Operacionales'!$B$2:$B$32,C21,'Gastos Operacionales'!$D$2:$D$32)</f>
        <v>0</v>
      </c>
      <c r="O21" s="75"/>
      <c r="P21" s="139"/>
    </row>
    <row r="22" spans="1:16" ht="15" thickBot="1" x14ac:dyDescent="0.4">
      <c r="A22" s="131"/>
      <c r="B22" s="132"/>
      <c r="C22" s="44" t="s">
        <v>27</v>
      </c>
      <c r="D22" s="54">
        <f>+SUMIFS('Gastos Operacionales'!$D$2:$D$32,'Gastos Operacionales'!$A$2:$A$32,'Consolidado Presupuesto'!D$8,'Gastos Operacionales'!$B$2:$B$32,'Consolidado Presupuesto'!$C22)</f>
        <v>0</v>
      </c>
      <c r="E22" s="54">
        <f>+SUMIFS('Gastos Operacionales'!$D$2:$D$32,'Gastos Operacionales'!$A$2:$A$32,'Consolidado Presupuesto'!E$8,'Gastos Operacionales'!$B$2:$B$32,'Consolidado Presupuesto'!$C22)</f>
        <v>0</v>
      </c>
      <c r="F22" s="54">
        <f>+SUMIFS('Gastos Operacionales'!$D$2:$D$32,'Gastos Operacionales'!$A$2:$A$32,'Consolidado Presupuesto'!F$8,'Gastos Operacionales'!$B$2:$B$32,'Consolidado Presupuesto'!$C22)</f>
        <v>0</v>
      </c>
      <c r="G22" s="54">
        <f>+SUMIFS('Gastos Operacionales'!$D$2:$D$32,'Gastos Operacionales'!$A$2:$A$32,'Consolidado Presupuesto'!G$8,'Gastos Operacionales'!$B$2:$B$32,'Consolidado Presupuesto'!$C22)</f>
        <v>0</v>
      </c>
      <c r="H22" s="54">
        <f>+SUMIFS('Gastos Operacionales'!$D$2:$D$32,'Gastos Operacionales'!$A$2:$A$32,'Consolidado Presupuesto'!H$8,'Gastos Operacionales'!$B$2:$B$32,'Consolidado Presupuesto'!$C22)</f>
        <v>0</v>
      </c>
      <c r="I22" s="54">
        <f>+SUMIFS('Gastos Operacionales'!$D$2:$D$32,'Gastos Operacionales'!$A$2:$A$32,'Consolidado Presupuesto'!I$8,'Gastos Operacionales'!$B$2:$B$32,'Consolidado Presupuesto'!$C22)</f>
        <v>0</v>
      </c>
      <c r="J22" s="54">
        <f>+SUMIFS('Gastos Operacionales'!$D$2:$D$32,'Gastos Operacionales'!$A$2:$A$32,'Consolidado Presupuesto'!J$8,'Gastos Operacionales'!$B$2:$B$32,'Consolidado Presupuesto'!$C22)</f>
        <v>0</v>
      </c>
      <c r="K22" s="54">
        <f>+SUMIFS('Gastos Operacionales'!$D$2:$D$32,'Gastos Operacionales'!$A$2:$A$32,'Consolidado Presupuesto'!K$8,'Gastos Operacionales'!$B$2:$B$32,'Consolidado Presupuesto'!$C22)</f>
        <v>0</v>
      </c>
      <c r="L22" s="54">
        <f>+SUMIFS('Gastos Operacionales'!$D$2:$D$32,'Gastos Operacionales'!$A$2:$A$32,'Consolidado Presupuesto'!L$8,'Gastos Operacionales'!$B$2:$B$32,'Consolidado Presupuesto'!$C22)</f>
        <v>0</v>
      </c>
      <c r="M22" s="54">
        <f>+SUMIFS('Gastos Operacionales'!$D$2:$D$32,'Gastos Operacionales'!$A$2:$A$32,'Consolidado Presupuesto'!M$8,'Gastos Operacionales'!$B$2:$B$32,'Consolidado Presupuesto'!$C22)</f>
        <v>0</v>
      </c>
      <c r="N22" s="74">
        <f>+SUMIF('Gastos Operacionales'!$B$2:$B$32,C22,'Gastos Operacionales'!$D$2:$D$32)</f>
        <v>0</v>
      </c>
      <c r="O22" s="75"/>
      <c r="P22" s="139"/>
    </row>
    <row r="23" spans="1:16" ht="15" thickBot="1" x14ac:dyDescent="0.4">
      <c r="A23" s="133"/>
      <c r="B23" s="134"/>
      <c r="C23" s="115" t="s">
        <v>2</v>
      </c>
      <c r="D23" s="116"/>
      <c r="E23" s="116"/>
      <c r="F23" s="116"/>
      <c r="G23" s="116"/>
      <c r="H23" s="116"/>
      <c r="I23" s="116"/>
      <c r="J23" s="116"/>
      <c r="K23" s="116"/>
      <c r="L23" s="117"/>
      <c r="M23" s="117"/>
      <c r="N23" s="119">
        <f>+SUM(N15:O22)</f>
        <v>0</v>
      </c>
      <c r="O23" s="120"/>
      <c r="P23" s="140"/>
    </row>
    <row r="24" spans="1:16" ht="2" customHeight="1" thickBot="1" x14ac:dyDescent="0.4">
      <c r="A24" s="56"/>
      <c r="B24" s="57"/>
      <c r="C24" s="57"/>
      <c r="D24" s="57"/>
      <c r="E24" s="57"/>
      <c r="F24" s="57"/>
      <c r="G24" s="57"/>
      <c r="H24" s="57"/>
      <c r="I24" s="57"/>
      <c r="J24" s="57"/>
      <c r="K24" s="57"/>
      <c r="L24" s="57"/>
      <c r="M24" s="57"/>
      <c r="N24" s="58"/>
      <c r="O24" s="59"/>
      <c r="P24" s="60"/>
    </row>
    <row r="25" spans="1:16" ht="15" thickBot="1" x14ac:dyDescent="0.4">
      <c r="A25" s="143" t="s">
        <v>23</v>
      </c>
      <c r="B25" s="144"/>
      <c r="C25" s="144"/>
      <c r="D25" s="144"/>
      <c r="E25" s="144"/>
      <c r="F25" s="144"/>
      <c r="G25" s="144"/>
      <c r="H25" s="144"/>
      <c r="I25" s="144"/>
      <c r="J25" s="144"/>
      <c r="K25" s="144"/>
      <c r="L25" s="144"/>
      <c r="M25" s="145"/>
      <c r="N25" s="141">
        <f>+N23+N6+N12</f>
        <v>0</v>
      </c>
      <c r="O25" s="142"/>
      <c r="P25" s="61" t="str">
        <f>+IF(N25=0,"Ingrese información",IF(AND(N25&lt;=Códigos!H6,P6&lt;&gt;"Supera lo permitido",P12&lt;&gt;"Supera lo permitido",P15&lt;&gt;"Supera lo permitido"),"Validado","Supera lo permitido"))</f>
        <v>Ingrese información</v>
      </c>
    </row>
    <row r="26" spans="1:16" ht="15" thickBot="1" x14ac:dyDescent="0.4"/>
    <row r="27" spans="1:16" x14ac:dyDescent="0.35">
      <c r="A27" s="109" t="s">
        <v>67</v>
      </c>
      <c r="B27" s="110"/>
      <c r="C27" s="110"/>
      <c r="D27" s="110"/>
      <c r="E27" s="110"/>
      <c r="F27" s="110"/>
      <c r="G27" s="110"/>
      <c r="H27" s="110"/>
      <c r="I27" s="110"/>
      <c r="J27" s="110"/>
      <c r="K27" s="110"/>
      <c r="L27" s="110"/>
      <c r="M27" s="110"/>
      <c r="N27" s="110"/>
      <c r="O27" s="110"/>
      <c r="P27" s="111"/>
    </row>
    <row r="28" spans="1:16" ht="15" thickBot="1" x14ac:dyDescent="0.4">
      <c r="A28" s="112"/>
      <c r="B28" s="113"/>
      <c r="C28" s="113"/>
      <c r="D28" s="113"/>
      <c r="E28" s="113"/>
      <c r="F28" s="113"/>
      <c r="G28" s="113"/>
      <c r="H28" s="113"/>
      <c r="I28" s="113"/>
      <c r="J28" s="113"/>
      <c r="K28" s="113"/>
      <c r="L28" s="113"/>
      <c r="M28" s="113"/>
      <c r="N28" s="113"/>
      <c r="O28" s="113"/>
      <c r="P28" s="114"/>
    </row>
  </sheetData>
  <sheetProtection algorithmName="SHA-512" hashValue="d+wInxK1XKn30JsoCWQ9sO/ubiJh1eNgEzar2ktOSPeMcjsS6u09vIFkRQienzknzHseBLbgHzAZWkxbvUrY/A==" saltValue="zaRfRO0A7zkv9/tdhAVw/A==" spinCount="100000" sheet="1" objects="1" scenarios="1"/>
  <mergeCells count="37">
    <mergeCell ref="A27:P28"/>
    <mergeCell ref="C23:M23"/>
    <mergeCell ref="C12:M12"/>
    <mergeCell ref="N12:O12"/>
    <mergeCell ref="A8:B12"/>
    <mergeCell ref="N14:O14"/>
    <mergeCell ref="A14:B23"/>
    <mergeCell ref="A13:P13"/>
    <mergeCell ref="N21:O21"/>
    <mergeCell ref="P15:P23"/>
    <mergeCell ref="N23:O23"/>
    <mergeCell ref="N25:O25"/>
    <mergeCell ref="A25:M25"/>
    <mergeCell ref="N19:O19"/>
    <mergeCell ref="N17:O17"/>
    <mergeCell ref="N16:O16"/>
    <mergeCell ref="N22:O22"/>
    <mergeCell ref="N10:O10"/>
    <mergeCell ref="N11:O11"/>
    <mergeCell ref="N15:O15"/>
    <mergeCell ref="A1:P1"/>
    <mergeCell ref="A7:P7"/>
    <mergeCell ref="C6:M6"/>
    <mergeCell ref="A2:B6"/>
    <mergeCell ref="N6:O6"/>
    <mergeCell ref="C2:M2"/>
    <mergeCell ref="C3:M3"/>
    <mergeCell ref="C4:M4"/>
    <mergeCell ref="C5:M5"/>
    <mergeCell ref="N4:O4"/>
    <mergeCell ref="N5:O5"/>
    <mergeCell ref="N2:O2"/>
    <mergeCell ref="N3:O3"/>
    <mergeCell ref="N8:O8"/>
    <mergeCell ref="N9:O9"/>
    <mergeCell ref="N20:O20"/>
    <mergeCell ref="N18:O18"/>
  </mergeCells>
  <phoneticPr fontId="4" type="noConversion"/>
  <conditionalFormatting sqref="A1:P7 N8:P8 C9:P11 P10:P12 C12 N12 A14 N14:P14 C15:P15 C16:C20 D16:O22 C22 N23:O23 A24:P26 A27 A29:P1048576">
    <cfRule type="cellIs" dxfId="19" priority="8" operator="equal">
      <formula>"Validado"</formula>
    </cfRule>
  </conditionalFormatting>
  <conditionalFormatting sqref="C8:L8">
    <cfRule type="cellIs" dxfId="18" priority="2" operator="equal">
      <formula>"Validado"</formula>
    </cfRule>
  </conditionalFormatting>
  <conditionalFormatting sqref="C14:L14">
    <cfRule type="cellIs" dxfId="17" priority="1" operator="equal">
      <formula>"Validado"</formula>
    </cfRule>
  </conditionalFormatting>
  <conditionalFormatting sqref="P3:P6">
    <cfRule type="containsText" dxfId="16" priority="4" operator="containsText" text="Supera lo permitido">
      <formula>NOT(ISERROR(SEARCH("Supera lo permitido",P3)))</formula>
    </cfRule>
  </conditionalFormatting>
  <conditionalFormatting sqref="P6 P25">
    <cfRule type="cellIs" dxfId="15" priority="3" operator="equal">
      <formula>"INGRESE INFORMACIÓN"</formula>
    </cfRule>
  </conditionalFormatting>
  <conditionalFormatting sqref="P9:P12 P15 P24:P25">
    <cfRule type="cellIs" dxfId="14" priority="7" operator="equal">
      <formula>"Supera lo permitido"</formula>
    </cfRule>
  </conditionalFormatting>
  <conditionalFormatting sqref="P25">
    <cfRule type="cellIs" dxfId="13" priority="5" operator="equal">
      <formula>"No Validado"</formula>
    </cfRule>
    <cfRule type="cellIs" dxfId="12" priority="6" operator="equal">
      <formula>"Excede máximo"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49588-CF0D-4640-980C-19AE25C40EC9}">
  <dimension ref="A1:H31"/>
  <sheetViews>
    <sheetView zoomScale="70" zoomScaleNormal="70" workbookViewId="0">
      <selection activeCell="B3" sqref="B3"/>
    </sheetView>
  </sheetViews>
  <sheetFormatPr baseColWidth="10" defaultRowHeight="14.5" x14ac:dyDescent="0.35"/>
  <cols>
    <col min="1" max="1" width="10.54296875" bestFit="1" customWidth="1"/>
    <col min="2" max="2" width="24" bestFit="1" customWidth="1"/>
    <col min="3" max="3" width="52.26953125" customWidth="1"/>
    <col min="4" max="4" width="7.08984375" customWidth="1"/>
    <col min="6" max="6" width="13.54296875" customWidth="1"/>
    <col min="8" max="8" width="56.453125" customWidth="1"/>
  </cols>
  <sheetData>
    <row r="1" spans="1:8" x14ac:dyDescent="0.35">
      <c r="A1" s="9" t="s">
        <v>31</v>
      </c>
      <c r="B1" s="9" t="s">
        <v>30</v>
      </c>
      <c r="C1" s="9" t="s">
        <v>41</v>
      </c>
      <c r="D1" s="19"/>
      <c r="E1" s="147" t="s">
        <v>51</v>
      </c>
      <c r="F1" s="148"/>
      <c r="G1" s="148"/>
      <c r="H1" s="148"/>
    </row>
    <row r="2" spans="1:8" ht="14.5" customHeight="1" x14ac:dyDescent="0.35">
      <c r="A2" s="1" t="s">
        <v>32</v>
      </c>
      <c r="B2" s="1"/>
      <c r="C2" s="2"/>
      <c r="D2" s="18"/>
      <c r="E2" s="146" t="s">
        <v>87</v>
      </c>
      <c r="F2" s="146"/>
      <c r="G2" s="146"/>
      <c r="H2" s="146"/>
    </row>
    <row r="3" spans="1:8" x14ac:dyDescent="0.35">
      <c r="A3" s="1" t="s">
        <v>33</v>
      </c>
      <c r="B3" s="1"/>
      <c r="C3" s="2"/>
      <c r="E3" s="146"/>
      <c r="F3" s="146"/>
      <c r="G3" s="146"/>
      <c r="H3" s="146"/>
    </row>
    <row r="4" spans="1:8" x14ac:dyDescent="0.35">
      <c r="A4" s="1" t="s">
        <v>34</v>
      </c>
      <c r="B4" s="1"/>
      <c r="C4" s="2"/>
      <c r="E4" s="146"/>
      <c r="F4" s="146"/>
      <c r="G4" s="146"/>
      <c r="H4" s="146"/>
    </row>
    <row r="5" spans="1:8" ht="14.5" customHeight="1" x14ac:dyDescent="0.35">
      <c r="A5" s="1" t="s">
        <v>35</v>
      </c>
      <c r="B5" s="1"/>
      <c r="C5" s="2"/>
      <c r="E5" s="146"/>
      <c r="F5" s="146"/>
      <c r="G5" s="146"/>
      <c r="H5" s="146"/>
    </row>
    <row r="6" spans="1:8" ht="15" customHeight="1" thickBot="1" x14ac:dyDescent="0.4">
      <c r="A6" s="7" t="s">
        <v>36</v>
      </c>
      <c r="B6" s="7"/>
      <c r="C6" s="8"/>
      <c r="E6" s="146"/>
      <c r="F6" s="146"/>
      <c r="G6" s="146"/>
      <c r="H6" s="146"/>
    </row>
    <row r="7" spans="1:8" ht="14.5" customHeight="1" x14ac:dyDescent="0.35">
      <c r="A7" s="149" t="s">
        <v>71</v>
      </c>
      <c r="B7" s="150"/>
      <c r="C7" s="37">
        <f>+SUM(C2:C6)</f>
        <v>0</v>
      </c>
      <c r="E7" s="146"/>
      <c r="F7" s="146"/>
      <c r="G7" s="146"/>
      <c r="H7" s="146"/>
    </row>
    <row r="8" spans="1:8" ht="15" thickBot="1" x14ac:dyDescent="0.4">
      <c r="A8" s="151" t="s">
        <v>14</v>
      </c>
      <c r="B8" s="152"/>
      <c r="C8" s="38" t="str">
        <f>+IF(B2="Investigador Responsable",+IF(OR(COUNTIF(B2:B6,"Investigador Responsable")&gt;1,COUNTIF(B2:B6,"Co-Investigador/a")&gt;1,COUNTIF(B2:B6,"Ayudante")&gt;3,C7&gt;300000),"Problema de validación","Validado"),"Ingrese un Investigador Responsable")</f>
        <v>Ingrese un Investigador Responsable</v>
      </c>
      <c r="E8" s="146"/>
      <c r="F8" s="146"/>
      <c r="G8" s="146"/>
      <c r="H8" s="146"/>
    </row>
    <row r="9" spans="1:8" ht="15" customHeight="1" x14ac:dyDescent="0.35">
      <c r="C9" s="4"/>
      <c r="E9" s="155" t="s">
        <v>75</v>
      </c>
      <c r="F9" s="156"/>
      <c r="G9" s="156"/>
      <c r="H9" s="157"/>
    </row>
    <row r="10" spans="1:8" x14ac:dyDescent="0.35">
      <c r="A10" s="153" t="s">
        <v>86</v>
      </c>
      <c r="B10" s="154"/>
      <c r="C10" s="154"/>
      <c r="E10" s="155"/>
      <c r="F10" s="156"/>
      <c r="G10" s="156"/>
      <c r="H10" s="157"/>
    </row>
    <row r="11" spans="1:8" x14ac:dyDescent="0.35">
      <c r="A11" s="154"/>
      <c r="B11" s="154"/>
      <c r="C11" s="154"/>
      <c r="E11" s="158"/>
      <c r="F11" s="159"/>
      <c r="G11" s="159"/>
      <c r="H11" s="160"/>
    </row>
    <row r="12" spans="1:8" x14ac:dyDescent="0.35">
      <c r="A12" s="154"/>
      <c r="B12" s="154"/>
      <c r="C12" s="154"/>
      <c r="E12" s="146" t="s">
        <v>55</v>
      </c>
      <c r="F12" s="146"/>
      <c r="G12" s="146"/>
      <c r="H12" s="146"/>
    </row>
    <row r="13" spans="1:8" x14ac:dyDescent="0.35">
      <c r="A13" s="154"/>
      <c r="B13" s="154"/>
      <c r="C13" s="154"/>
      <c r="E13" s="146"/>
      <c r="F13" s="146"/>
      <c r="G13" s="146"/>
      <c r="H13" s="146"/>
    </row>
    <row r="14" spans="1:8" x14ac:dyDescent="0.35">
      <c r="A14" s="154"/>
      <c r="B14" s="154"/>
      <c r="C14" s="154"/>
      <c r="E14" s="146"/>
      <c r="F14" s="146"/>
      <c r="G14" s="146"/>
      <c r="H14" s="146"/>
    </row>
    <row r="15" spans="1:8" x14ac:dyDescent="0.35">
      <c r="A15" s="154"/>
      <c r="B15" s="154"/>
      <c r="C15" s="154"/>
      <c r="E15" s="146"/>
      <c r="F15" s="146"/>
      <c r="G15" s="146"/>
      <c r="H15" s="146"/>
    </row>
    <row r="16" spans="1:8" x14ac:dyDescent="0.35">
      <c r="C16" s="4"/>
      <c r="E16" s="146"/>
      <c r="F16" s="146"/>
      <c r="G16" s="146"/>
      <c r="H16" s="146"/>
    </row>
    <row r="17" spans="3:8" x14ac:dyDescent="0.35">
      <c r="C17" s="4"/>
      <c r="E17" s="146"/>
      <c r="F17" s="146"/>
      <c r="G17" s="146"/>
      <c r="H17" s="146"/>
    </row>
    <row r="18" spans="3:8" ht="15" customHeight="1" x14ac:dyDescent="0.35">
      <c r="C18" s="4"/>
      <c r="E18" s="146" t="s">
        <v>62</v>
      </c>
      <c r="F18" s="146"/>
      <c r="G18" s="146"/>
      <c r="H18" s="146"/>
    </row>
    <row r="19" spans="3:8" x14ac:dyDescent="0.35">
      <c r="C19" s="4"/>
      <c r="E19" s="146"/>
      <c r="F19" s="146"/>
      <c r="G19" s="146"/>
      <c r="H19" s="146"/>
    </row>
    <row r="20" spans="3:8" x14ac:dyDescent="0.35">
      <c r="E20" s="146"/>
      <c r="F20" s="146"/>
      <c r="G20" s="146"/>
      <c r="H20" s="146"/>
    </row>
    <row r="21" spans="3:8" x14ac:dyDescent="0.35">
      <c r="E21" s="146"/>
      <c r="F21" s="146"/>
      <c r="G21" s="146"/>
      <c r="H21" s="146"/>
    </row>
    <row r="22" spans="3:8" x14ac:dyDescent="0.35">
      <c r="E22" s="146"/>
      <c r="F22" s="146"/>
      <c r="G22" s="146"/>
      <c r="H22" s="146"/>
    </row>
    <row r="23" spans="3:8" x14ac:dyDescent="0.35">
      <c r="E23" s="146"/>
      <c r="F23" s="146"/>
      <c r="G23" s="146"/>
      <c r="H23" s="146"/>
    </row>
    <row r="24" spans="3:8" ht="14.5" customHeight="1" x14ac:dyDescent="0.35">
      <c r="E24" s="146" t="s">
        <v>66</v>
      </c>
      <c r="F24" s="146"/>
      <c r="G24" s="146"/>
      <c r="H24" s="146"/>
    </row>
    <row r="25" spans="3:8" x14ac:dyDescent="0.35">
      <c r="E25" s="146"/>
      <c r="F25" s="146"/>
      <c r="G25" s="146"/>
      <c r="H25" s="146"/>
    </row>
    <row r="26" spans="3:8" x14ac:dyDescent="0.35">
      <c r="E26" s="146"/>
      <c r="F26" s="146"/>
      <c r="G26" s="146"/>
      <c r="H26" s="146"/>
    </row>
    <row r="27" spans="3:8" x14ac:dyDescent="0.35">
      <c r="E27" s="146"/>
      <c r="F27" s="146"/>
      <c r="G27" s="146"/>
      <c r="H27" s="146"/>
    </row>
    <row r="28" spans="3:8" x14ac:dyDescent="0.35">
      <c r="E28" s="146"/>
      <c r="F28" s="146"/>
      <c r="G28" s="146"/>
      <c r="H28" s="146"/>
    </row>
    <row r="29" spans="3:8" x14ac:dyDescent="0.35">
      <c r="E29" s="10"/>
      <c r="F29" s="10"/>
      <c r="G29" s="10"/>
      <c r="H29" s="10"/>
    </row>
    <row r="30" spans="3:8" x14ac:dyDescent="0.35">
      <c r="E30" s="10"/>
      <c r="F30" s="10"/>
      <c r="G30" s="10"/>
      <c r="H30" s="10"/>
    </row>
    <row r="31" spans="3:8" x14ac:dyDescent="0.35">
      <c r="E31" s="10"/>
      <c r="F31" s="10"/>
      <c r="G31" s="10"/>
      <c r="H31" s="10"/>
    </row>
  </sheetData>
  <sheetProtection selectLockedCells="1" selectUnlockedCells="1"/>
  <mergeCells count="9">
    <mergeCell ref="E24:H28"/>
    <mergeCell ref="E18:H23"/>
    <mergeCell ref="E1:H1"/>
    <mergeCell ref="E12:H17"/>
    <mergeCell ref="A7:B7"/>
    <mergeCell ref="A8:B8"/>
    <mergeCell ref="A10:C15"/>
    <mergeCell ref="E9:H11"/>
    <mergeCell ref="E2:H8"/>
  </mergeCells>
  <phoneticPr fontId="4" type="noConversion"/>
  <conditionalFormatting sqref="C8">
    <cfRule type="containsText" dxfId="11" priority="1" operator="containsText" text="Ingrese un Investigador Responsable">
      <formula>NOT(ISERROR(SEARCH("Ingrese un Investigador Responsable",C8)))</formula>
    </cfRule>
    <cfRule type="cellIs" dxfId="10" priority="2" operator="equal">
      <formula>"Problema de validación"</formula>
    </cfRule>
    <cfRule type="cellIs" dxfId="9" priority="3" operator="equal">
      <formula>"Validado"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C5B2AF-6A1C-4D9A-AAF2-5D8CECEE132A}">
          <x14:formula1>
            <xm:f>Códigos!$A$2:$A$4</xm:f>
          </x14:formula1>
          <xm:sqref>B2:B6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D33CF-BA6B-462A-A042-319E6BC6810A}">
  <dimension ref="A1:M49"/>
  <sheetViews>
    <sheetView tabSelected="1" zoomScale="85" zoomScaleNormal="85" workbookViewId="0">
      <selection activeCell="C8" sqref="C8"/>
    </sheetView>
  </sheetViews>
  <sheetFormatPr baseColWidth="10" defaultRowHeight="14.5" x14ac:dyDescent="0.35"/>
  <cols>
    <col min="1" max="1" width="8.7265625" style="1" customWidth="1"/>
    <col min="2" max="2" width="35.54296875" style="1" customWidth="1"/>
    <col min="3" max="3" width="54.08984375" style="1" bestFit="1" customWidth="1"/>
    <col min="4" max="4" width="19" style="1" customWidth="1"/>
    <col min="5" max="5" width="40.81640625" style="1" customWidth="1"/>
    <col min="7" max="7" width="24.26953125" customWidth="1"/>
    <col min="8" max="8" width="26.90625" customWidth="1"/>
    <col min="10" max="10" width="19.1796875" bestFit="1" customWidth="1"/>
    <col min="11" max="11" width="17.54296875" bestFit="1" customWidth="1"/>
    <col min="12" max="12" width="18" bestFit="1" customWidth="1"/>
    <col min="13" max="13" width="27.81640625" customWidth="1"/>
  </cols>
  <sheetData>
    <row r="1" spans="1:13" x14ac:dyDescent="0.35">
      <c r="A1" s="3" t="s">
        <v>43</v>
      </c>
      <c r="B1" s="3" t="s">
        <v>42</v>
      </c>
      <c r="C1" s="3" t="s">
        <v>59</v>
      </c>
      <c r="D1" s="3" t="s">
        <v>69</v>
      </c>
      <c r="E1" s="3" t="s">
        <v>60</v>
      </c>
      <c r="G1" s="170" t="s">
        <v>78</v>
      </c>
      <c r="H1" s="171"/>
      <c r="J1" s="176" t="s">
        <v>51</v>
      </c>
      <c r="K1" s="177"/>
      <c r="L1" s="177"/>
      <c r="M1" s="178"/>
    </row>
    <row r="2" spans="1:13" ht="15" thickBot="1" x14ac:dyDescent="0.4">
      <c r="D2" s="2"/>
      <c r="E2" s="2"/>
      <c r="G2" s="172"/>
      <c r="H2" s="173"/>
      <c r="J2" s="161" t="s">
        <v>52</v>
      </c>
      <c r="K2" s="146"/>
      <c r="L2" s="146"/>
      <c r="M2" s="162"/>
    </row>
    <row r="3" spans="1:13" x14ac:dyDescent="0.35">
      <c r="D3" s="2"/>
      <c r="E3" s="39"/>
      <c r="G3" s="166" t="s">
        <v>76</v>
      </c>
      <c r="H3" s="167"/>
      <c r="J3" s="161"/>
      <c r="K3" s="146"/>
      <c r="L3" s="146"/>
      <c r="M3" s="162"/>
    </row>
    <row r="4" spans="1:13" x14ac:dyDescent="0.35">
      <c r="D4" s="2"/>
      <c r="E4" s="2"/>
      <c r="G4" s="20" t="s">
        <v>74</v>
      </c>
      <c r="H4" s="21">
        <f>+Códigos!H6-Honorarios!C7</f>
        <v>1300000</v>
      </c>
      <c r="J4" s="161"/>
      <c r="K4" s="146"/>
      <c r="L4" s="146"/>
      <c r="M4" s="162"/>
    </row>
    <row r="5" spans="1:13" ht="15" customHeight="1" thickBot="1" x14ac:dyDescent="0.4">
      <c r="D5" s="2"/>
      <c r="E5" s="2"/>
      <c r="G5" s="24" t="s">
        <v>73</v>
      </c>
      <c r="H5" s="31">
        <f>+SUM(D:D)</f>
        <v>0</v>
      </c>
      <c r="J5" s="182" t="s">
        <v>61</v>
      </c>
      <c r="K5" s="183"/>
      <c r="L5" s="183"/>
      <c r="M5" s="184"/>
    </row>
    <row r="6" spans="1:13" ht="15" thickBot="1" x14ac:dyDescent="0.4">
      <c r="D6" s="2"/>
      <c r="E6" s="2"/>
      <c r="G6" s="32" t="s">
        <v>14</v>
      </c>
      <c r="H6" s="33" t="str">
        <f>+IF(H5&lt;&gt;0,IF(H5&gt;H4,"Sobrepasa presupuesto","Dentro de presupuesto"),"No solicitado")</f>
        <v>No solicitado</v>
      </c>
      <c r="J6" s="185"/>
      <c r="K6" s="186"/>
      <c r="L6" s="186"/>
      <c r="M6" s="187"/>
    </row>
    <row r="7" spans="1:13" ht="15" thickBot="1" x14ac:dyDescent="0.4">
      <c r="D7" s="2"/>
      <c r="E7" s="2"/>
      <c r="G7" s="34"/>
      <c r="H7" s="34"/>
      <c r="J7" s="188"/>
      <c r="K7" s="189"/>
      <c r="L7" s="189"/>
      <c r="M7" s="190"/>
    </row>
    <row r="8" spans="1:13" ht="15" thickBot="1" x14ac:dyDescent="0.4">
      <c r="D8" s="2"/>
      <c r="E8" s="2"/>
      <c r="G8" s="168" t="s">
        <v>81</v>
      </c>
      <c r="H8" s="169"/>
      <c r="J8" s="161" t="s">
        <v>68</v>
      </c>
      <c r="K8" s="146"/>
      <c r="L8" s="146"/>
      <c r="M8" s="162"/>
    </row>
    <row r="9" spans="1:13" x14ac:dyDescent="0.35">
      <c r="D9" s="2"/>
      <c r="E9" s="2"/>
      <c r="G9" s="35" t="s">
        <v>18</v>
      </c>
      <c r="H9" s="36" t="str">
        <f>+IF(AND(COUNTIF(B:B,G9)&lt;&gt;0,SUMIFS(D:D,B:B,G9)&lt;&gt;0),IF(AND(COUNTIF(B:B,G9)&lt;=1,SUMIFS(D:D,B:B,G9)&lt;=Códigos!H11),"Validado","Problema de validación"),"No solicitado")</f>
        <v>No solicitado</v>
      </c>
      <c r="J9" s="161"/>
      <c r="K9" s="146"/>
      <c r="L9" s="146"/>
      <c r="M9" s="162"/>
    </row>
    <row r="10" spans="1:13" x14ac:dyDescent="0.35">
      <c r="D10" s="2"/>
      <c r="E10" s="2"/>
      <c r="G10" s="22" t="s">
        <v>19</v>
      </c>
      <c r="H10" s="23" t="str">
        <f>+IF(AND(COUNTIF(B:B,G10)&lt;&gt;0,SUMIFS(D:D,B:B,G10)&lt;&gt;0),IF(AND(COUNTIF(B:B,G10)&lt;=1,SUMIFS(D:D,B:B,G10)&lt;=Códigos!H12),"Validado","Problema de validación"),"No solicitado")</f>
        <v>No solicitado</v>
      </c>
      <c r="J10" s="179" t="s">
        <v>83</v>
      </c>
      <c r="K10" s="180"/>
      <c r="L10" s="180"/>
      <c r="M10" s="181"/>
    </row>
    <row r="11" spans="1:13" ht="15" thickBot="1" x14ac:dyDescent="0.4">
      <c r="D11" s="2"/>
      <c r="E11" s="2"/>
      <c r="G11" s="25" t="s">
        <v>20</v>
      </c>
      <c r="H11" s="65" t="str">
        <f>+IF(AND(COUNTIF(B:B,G11)&lt;&gt;0,SUMIFS(D:D,B:B,G11)&lt;&gt;0),IF(AND(COUNTIF(B:B,G11)&lt;=1,SUMIFS(D:D,B:B,G11)&lt;=Códigos!H13),"Validado","Problema de validación"),"No solicitado")</f>
        <v>No solicitado</v>
      </c>
      <c r="J11" s="179"/>
      <c r="K11" s="180"/>
      <c r="L11" s="180"/>
      <c r="M11" s="181"/>
    </row>
    <row r="12" spans="1:13" ht="15" customHeight="1" x14ac:dyDescent="0.35">
      <c r="D12" s="2"/>
      <c r="E12" s="2"/>
      <c r="G12" s="174" t="s">
        <v>79</v>
      </c>
      <c r="H12" s="175"/>
      <c r="J12" s="161" t="s">
        <v>82</v>
      </c>
      <c r="K12" s="146"/>
      <c r="L12" s="146"/>
      <c r="M12" s="162"/>
    </row>
    <row r="13" spans="1:13" x14ac:dyDescent="0.35">
      <c r="D13" s="2"/>
      <c r="E13" s="2"/>
      <c r="G13" s="161"/>
      <c r="H13" s="162"/>
      <c r="J13" s="161"/>
      <c r="K13" s="146"/>
      <c r="L13" s="146"/>
      <c r="M13" s="162"/>
    </row>
    <row r="14" spans="1:13" x14ac:dyDescent="0.35">
      <c r="D14" s="2"/>
      <c r="E14" s="2"/>
      <c r="G14" s="161"/>
      <c r="H14" s="162"/>
      <c r="J14" s="161"/>
      <c r="K14" s="146"/>
      <c r="L14" s="146"/>
      <c r="M14" s="162"/>
    </row>
    <row r="15" spans="1:13" x14ac:dyDescent="0.35">
      <c r="D15" s="2"/>
      <c r="E15" s="2"/>
      <c r="G15" s="161"/>
      <c r="H15" s="162"/>
      <c r="J15" s="161"/>
      <c r="K15" s="146"/>
      <c r="L15" s="146"/>
      <c r="M15" s="162"/>
    </row>
    <row r="16" spans="1:13" x14ac:dyDescent="0.35">
      <c r="D16" s="2"/>
      <c r="E16" s="2"/>
      <c r="G16" s="161"/>
      <c r="H16" s="162"/>
      <c r="J16" s="161"/>
      <c r="K16" s="146"/>
      <c r="L16" s="146"/>
      <c r="M16" s="162"/>
    </row>
    <row r="17" spans="4:13" ht="15" thickBot="1" x14ac:dyDescent="0.4">
      <c r="D17" s="2"/>
      <c r="E17" s="2"/>
      <c r="G17" s="163"/>
      <c r="H17" s="165"/>
      <c r="J17" s="161"/>
      <c r="K17" s="146"/>
      <c r="L17" s="146"/>
      <c r="M17" s="162"/>
    </row>
    <row r="18" spans="4:13" x14ac:dyDescent="0.35">
      <c r="D18" s="2"/>
      <c r="E18" s="2"/>
      <c r="J18" s="161" t="s">
        <v>64</v>
      </c>
      <c r="K18" s="146"/>
      <c r="L18" s="146"/>
      <c r="M18" s="162"/>
    </row>
    <row r="19" spans="4:13" x14ac:dyDescent="0.35">
      <c r="D19" s="2"/>
      <c r="E19" s="2"/>
      <c r="J19" s="161"/>
      <c r="K19" s="146"/>
      <c r="L19" s="146"/>
      <c r="M19" s="162"/>
    </row>
    <row r="20" spans="4:13" x14ac:dyDescent="0.35">
      <c r="D20" s="2"/>
      <c r="E20" s="2"/>
      <c r="J20" s="161"/>
      <c r="K20" s="146"/>
      <c r="L20" s="146"/>
      <c r="M20" s="162"/>
    </row>
    <row r="21" spans="4:13" x14ac:dyDescent="0.35">
      <c r="D21" s="2"/>
      <c r="E21" s="2"/>
      <c r="J21" s="161"/>
      <c r="K21" s="146"/>
      <c r="L21" s="146"/>
      <c r="M21" s="162"/>
    </row>
    <row r="22" spans="4:13" x14ac:dyDescent="0.35">
      <c r="D22" s="2"/>
      <c r="E22" s="2"/>
      <c r="J22" s="161"/>
      <c r="K22" s="146"/>
      <c r="L22" s="146"/>
      <c r="M22" s="162"/>
    </row>
    <row r="23" spans="4:13" ht="14.5" customHeight="1" x14ac:dyDescent="0.35">
      <c r="D23" s="2"/>
      <c r="E23" s="2"/>
      <c r="J23" s="161" t="s">
        <v>77</v>
      </c>
      <c r="K23" s="146"/>
      <c r="L23" s="146"/>
      <c r="M23" s="162"/>
    </row>
    <row r="24" spans="4:13" x14ac:dyDescent="0.35">
      <c r="D24" s="2"/>
      <c r="E24" s="2"/>
      <c r="J24" s="161"/>
      <c r="K24" s="146"/>
      <c r="L24" s="146"/>
      <c r="M24" s="162"/>
    </row>
    <row r="25" spans="4:13" x14ac:dyDescent="0.35">
      <c r="D25" s="2"/>
      <c r="E25" s="2"/>
      <c r="J25" s="161"/>
      <c r="K25" s="146"/>
      <c r="L25" s="146"/>
      <c r="M25" s="162"/>
    </row>
    <row r="26" spans="4:13" x14ac:dyDescent="0.35">
      <c r="D26" s="2"/>
      <c r="E26" s="2"/>
      <c r="J26" s="161"/>
      <c r="K26" s="146"/>
      <c r="L26" s="146"/>
      <c r="M26" s="162"/>
    </row>
    <row r="27" spans="4:13" x14ac:dyDescent="0.35">
      <c r="D27" s="2"/>
      <c r="E27" s="2"/>
      <c r="J27" s="161"/>
      <c r="K27" s="146"/>
      <c r="L27" s="146"/>
      <c r="M27" s="162"/>
    </row>
    <row r="28" spans="4:13" x14ac:dyDescent="0.35">
      <c r="D28" s="2"/>
      <c r="E28" s="2"/>
      <c r="J28" s="161" t="s">
        <v>84</v>
      </c>
      <c r="K28" s="146"/>
      <c r="L28" s="146"/>
      <c r="M28" s="162"/>
    </row>
    <row r="29" spans="4:13" x14ac:dyDescent="0.35">
      <c r="D29" s="2"/>
      <c r="E29" s="2"/>
      <c r="J29" s="161"/>
      <c r="K29" s="146"/>
      <c r="L29" s="146"/>
      <c r="M29" s="162"/>
    </row>
    <row r="30" spans="4:13" x14ac:dyDescent="0.35">
      <c r="D30" s="2"/>
      <c r="E30" s="2"/>
      <c r="J30" s="161"/>
      <c r="K30" s="146"/>
      <c r="L30" s="146"/>
      <c r="M30" s="162"/>
    </row>
    <row r="31" spans="4:13" x14ac:dyDescent="0.35">
      <c r="D31" s="2"/>
      <c r="E31" s="2"/>
      <c r="J31" s="161"/>
      <c r="K31" s="146"/>
      <c r="L31" s="146"/>
      <c r="M31" s="162"/>
    </row>
    <row r="32" spans="4:13" x14ac:dyDescent="0.35">
      <c r="D32" s="2"/>
      <c r="E32" s="2"/>
      <c r="J32" s="161" t="s">
        <v>80</v>
      </c>
      <c r="K32" s="146"/>
      <c r="L32" s="146"/>
      <c r="M32" s="162"/>
    </row>
    <row r="33" spans="10:13" x14ac:dyDescent="0.35">
      <c r="J33" s="161"/>
      <c r="K33" s="146"/>
      <c r="L33" s="146"/>
      <c r="M33" s="162"/>
    </row>
    <row r="34" spans="10:13" x14ac:dyDescent="0.35">
      <c r="J34" s="161"/>
      <c r="K34" s="146"/>
      <c r="L34" s="146"/>
      <c r="M34" s="162"/>
    </row>
    <row r="35" spans="10:13" x14ac:dyDescent="0.35">
      <c r="J35" s="161"/>
      <c r="K35" s="146"/>
      <c r="L35" s="146"/>
      <c r="M35" s="162"/>
    </row>
    <row r="36" spans="10:13" x14ac:dyDescent="0.35">
      <c r="J36" s="161"/>
      <c r="K36" s="146"/>
      <c r="L36" s="146"/>
      <c r="M36" s="162"/>
    </row>
    <row r="37" spans="10:13" x14ac:dyDescent="0.35">
      <c r="J37" s="161"/>
      <c r="K37" s="146"/>
      <c r="L37" s="146"/>
      <c r="M37" s="162"/>
    </row>
    <row r="38" spans="10:13" x14ac:dyDescent="0.35">
      <c r="J38" s="161"/>
      <c r="K38" s="146"/>
      <c r="L38" s="146"/>
      <c r="M38" s="162"/>
    </row>
    <row r="39" spans="10:13" x14ac:dyDescent="0.35">
      <c r="J39" s="161"/>
      <c r="K39" s="146"/>
      <c r="L39" s="146"/>
      <c r="M39" s="162"/>
    </row>
    <row r="40" spans="10:13" ht="14.5" customHeight="1" x14ac:dyDescent="0.35">
      <c r="J40" s="161" t="s">
        <v>65</v>
      </c>
      <c r="K40" s="146"/>
      <c r="L40" s="146"/>
      <c r="M40" s="162"/>
    </row>
    <row r="41" spans="10:13" x14ac:dyDescent="0.35">
      <c r="J41" s="161"/>
      <c r="K41" s="146"/>
      <c r="L41" s="146"/>
      <c r="M41" s="162"/>
    </row>
    <row r="42" spans="10:13" x14ac:dyDescent="0.35">
      <c r="J42" s="161"/>
      <c r="K42" s="146"/>
      <c r="L42" s="146"/>
      <c r="M42" s="162"/>
    </row>
    <row r="43" spans="10:13" x14ac:dyDescent="0.35">
      <c r="J43" s="161"/>
      <c r="K43" s="146"/>
      <c r="L43" s="146"/>
      <c r="M43" s="162"/>
    </row>
    <row r="44" spans="10:13" x14ac:dyDescent="0.35">
      <c r="J44" s="161"/>
      <c r="K44" s="146"/>
      <c r="L44" s="146"/>
      <c r="M44" s="162"/>
    </row>
    <row r="45" spans="10:13" x14ac:dyDescent="0.35">
      <c r="J45" s="161" t="s">
        <v>85</v>
      </c>
      <c r="K45" s="146"/>
      <c r="L45" s="146"/>
      <c r="M45" s="162"/>
    </row>
    <row r="46" spans="10:13" x14ac:dyDescent="0.35">
      <c r="J46" s="161"/>
      <c r="K46" s="146"/>
      <c r="L46" s="146"/>
      <c r="M46" s="162"/>
    </row>
    <row r="47" spans="10:13" x14ac:dyDescent="0.35">
      <c r="J47" s="161"/>
      <c r="K47" s="146"/>
      <c r="L47" s="146"/>
      <c r="M47" s="162"/>
    </row>
    <row r="48" spans="10:13" x14ac:dyDescent="0.35">
      <c r="J48" s="161"/>
      <c r="K48" s="146"/>
      <c r="L48" s="146"/>
      <c r="M48" s="162"/>
    </row>
    <row r="49" spans="10:13" ht="15" thickBot="1" x14ac:dyDescent="0.4">
      <c r="J49" s="163"/>
      <c r="K49" s="164"/>
      <c r="L49" s="164"/>
      <c r="M49" s="165"/>
    </row>
  </sheetData>
  <mergeCells count="16">
    <mergeCell ref="G3:H3"/>
    <mergeCell ref="G8:H8"/>
    <mergeCell ref="G1:H2"/>
    <mergeCell ref="G12:H17"/>
    <mergeCell ref="J40:M44"/>
    <mergeCell ref="J1:M1"/>
    <mergeCell ref="J2:M4"/>
    <mergeCell ref="J8:M9"/>
    <mergeCell ref="J10:M11"/>
    <mergeCell ref="J5:M7"/>
    <mergeCell ref="J45:M49"/>
    <mergeCell ref="J12:M17"/>
    <mergeCell ref="J23:M27"/>
    <mergeCell ref="J28:M31"/>
    <mergeCell ref="J32:M39"/>
    <mergeCell ref="J18:M22"/>
  </mergeCells>
  <conditionalFormatting sqref="H6:H7">
    <cfRule type="cellIs" dxfId="8" priority="2" operator="equal">
      <formula>"Sobrepasa presupuesto"</formula>
    </cfRule>
    <cfRule type="cellIs" dxfId="7" priority="3" operator="equal">
      <formula>"Dentro de Presupuesto"</formula>
    </cfRule>
  </conditionalFormatting>
  <conditionalFormatting sqref="H9:H11">
    <cfRule type="cellIs" dxfId="6" priority="1" operator="equal">
      <formula>"Problema de Validación"</formula>
    </cfRule>
    <cfRule type="cellIs" dxfId="5" priority="4" operator="equal">
      <formula>"Supera lo permitido"</formula>
    </cfRule>
    <cfRule type="cellIs" dxfId="4" priority="5" operator="equal">
      <formula>"Validado"</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F56F684-4FF6-43E2-BC5A-85714F2C2DF3}">
          <x14:formula1>
            <xm:f>Códigos!$B$2:$B$20</xm:f>
          </x14:formula1>
          <xm:sqref>B1:B1048576</xm:sqref>
        </x14:dataValidation>
        <x14:dataValidation type="list" allowBlank="1" showInputMessage="1" showErrorMessage="1" xr:uid="{8A74FB75-F572-44BE-8698-C3C23B48A26D}">
          <x14:formula1>
            <xm:f>Códigos!$C$2:$C$9</xm:f>
          </x14:formula1>
          <xm:sqref>A3:A62</xm:sqref>
        </x14:dataValidation>
        <x14:dataValidation type="list" allowBlank="1" showInputMessage="1" showErrorMessage="1" xr:uid="{2B700635-F53D-4915-8E98-1D13B241BEF9}">
          <x14:formula1>
            <xm:f>Códigos!$C$2:$C$11</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2C3F-5C7F-46C5-9019-70F17B3329D9}">
  <dimension ref="A1:S21"/>
  <sheetViews>
    <sheetView zoomScaleNormal="100" workbookViewId="0">
      <selection activeCell="A2" sqref="A2"/>
    </sheetView>
  </sheetViews>
  <sheetFormatPr baseColWidth="10" defaultRowHeight="14.5" x14ac:dyDescent="0.35"/>
  <cols>
    <col min="1" max="1" width="24" bestFit="1" customWidth="1"/>
    <col min="2" max="2" width="24.81640625" bestFit="1" customWidth="1"/>
    <col min="7" max="7" width="22.90625" hidden="1" customWidth="1"/>
    <col min="8" max="8" width="19.26953125" hidden="1" customWidth="1"/>
    <col min="9" max="9" width="27.1796875" hidden="1" customWidth="1"/>
  </cols>
  <sheetData>
    <row r="1" spans="1:19" x14ac:dyDescent="0.35">
      <c r="A1" s="17" t="s">
        <v>37</v>
      </c>
      <c r="B1" s="17" t="s">
        <v>40</v>
      </c>
      <c r="C1" s="17" t="s">
        <v>43</v>
      </c>
      <c r="E1" s="11"/>
      <c r="F1" s="11"/>
      <c r="G1" s="197" t="s">
        <v>44</v>
      </c>
      <c r="H1" s="197"/>
      <c r="I1" s="197"/>
      <c r="J1" s="11"/>
      <c r="K1" s="11"/>
    </row>
    <row r="2" spans="1:19" ht="15.5" x14ac:dyDescent="0.35">
      <c r="A2" s="6" t="s">
        <v>4</v>
      </c>
      <c r="B2" s="6" t="s">
        <v>18</v>
      </c>
      <c r="C2" s="16" t="s">
        <v>6</v>
      </c>
      <c r="E2" s="11"/>
      <c r="F2" s="11"/>
      <c r="G2" s="26" t="s">
        <v>45</v>
      </c>
      <c r="H2" s="26" t="s">
        <v>46</v>
      </c>
      <c r="I2" s="62" t="s">
        <v>47</v>
      </c>
      <c r="J2" s="63"/>
      <c r="K2" s="63"/>
      <c r="L2" s="63"/>
      <c r="M2" s="63"/>
      <c r="N2" s="63"/>
      <c r="O2" s="63"/>
      <c r="P2" s="63"/>
      <c r="Q2" s="63"/>
      <c r="R2" s="63"/>
      <c r="S2" s="64"/>
    </row>
    <row r="3" spans="1:19" ht="15.5" x14ac:dyDescent="0.35">
      <c r="A3" s="6" t="s">
        <v>38</v>
      </c>
      <c r="B3" s="6" t="s">
        <v>19</v>
      </c>
      <c r="C3" s="16" t="s">
        <v>7</v>
      </c>
      <c r="E3" s="11"/>
      <c r="F3" s="11"/>
      <c r="G3" s="27" t="s">
        <v>18</v>
      </c>
      <c r="H3" s="26">
        <v>1</v>
      </c>
      <c r="I3" s="26">
        <f>+COUNTIF('Gastos Operacionales'!B:B,G3)</f>
        <v>0</v>
      </c>
      <c r="J3" s="11"/>
      <c r="K3" s="11"/>
    </row>
    <row r="4" spans="1:19" ht="15.5" x14ac:dyDescent="0.35">
      <c r="A4" s="6" t="s">
        <v>39</v>
      </c>
      <c r="B4" s="6" t="s">
        <v>20</v>
      </c>
      <c r="C4" s="16" t="s">
        <v>8</v>
      </c>
      <c r="E4" s="11"/>
      <c r="F4" s="11"/>
      <c r="G4" s="27" t="s">
        <v>19</v>
      </c>
      <c r="H4" s="26">
        <v>1</v>
      </c>
      <c r="I4" s="26">
        <f>+COUNTIF('Gastos Operacionales'!B:B,G4)</f>
        <v>0</v>
      </c>
      <c r="J4" s="11"/>
      <c r="K4" s="11"/>
    </row>
    <row r="5" spans="1:19" ht="16" thickBot="1" x14ac:dyDescent="0.4">
      <c r="A5" s="6"/>
      <c r="B5" s="6" t="s">
        <v>21</v>
      </c>
      <c r="C5" s="16" t="s">
        <v>9</v>
      </c>
      <c r="D5" s="13"/>
      <c r="E5" s="11"/>
      <c r="F5" s="11"/>
      <c r="G5" s="28" t="s">
        <v>20</v>
      </c>
      <c r="H5" s="29">
        <v>1</v>
      </c>
      <c r="I5" s="29">
        <f>+COUNTIF('Gastos Operacionales'!B:B,G5)</f>
        <v>0</v>
      </c>
      <c r="J5" s="11"/>
      <c r="K5" s="11"/>
    </row>
    <row r="6" spans="1:19" ht="16" thickBot="1" x14ac:dyDescent="0.4">
      <c r="A6" s="6"/>
      <c r="B6" s="6" t="s">
        <v>24</v>
      </c>
      <c r="C6" s="16" t="s">
        <v>10</v>
      </c>
      <c r="D6" s="13"/>
      <c r="E6" s="11"/>
      <c r="F6" s="11"/>
      <c r="G6" s="30" t="s">
        <v>54</v>
      </c>
      <c r="H6" s="199">
        <v>1300000</v>
      </c>
      <c r="I6" s="200"/>
      <c r="J6" s="11"/>
      <c r="K6" s="11"/>
    </row>
    <row r="7" spans="1:19" ht="15.5" x14ac:dyDescent="0.35">
      <c r="A7" s="6"/>
      <c r="B7" s="6" t="s">
        <v>29</v>
      </c>
      <c r="C7" s="16" t="s">
        <v>11</v>
      </c>
      <c r="D7" s="13"/>
      <c r="E7" s="11"/>
      <c r="F7" s="11"/>
      <c r="G7" s="198" t="s">
        <v>70</v>
      </c>
      <c r="H7" s="198"/>
      <c r="I7" s="198"/>
      <c r="J7" s="11"/>
      <c r="K7" s="11"/>
    </row>
    <row r="8" spans="1:19" ht="15.5" customHeight="1" x14ac:dyDescent="0.35">
      <c r="A8" s="6"/>
      <c r="B8" s="6" t="s">
        <v>25</v>
      </c>
      <c r="C8" s="16" t="s">
        <v>12</v>
      </c>
      <c r="D8" s="13"/>
      <c r="E8" s="11"/>
      <c r="F8" s="11"/>
      <c r="G8" s="26" t="s">
        <v>4</v>
      </c>
      <c r="H8" s="191">
        <f>300000-SUM('Consolidado Presupuesto'!N6:O6)</f>
        <v>300000</v>
      </c>
      <c r="I8" s="201" t="s">
        <v>72</v>
      </c>
      <c r="J8" s="11"/>
      <c r="K8" s="11"/>
    </row>
    <row r="9" spans="1:19" ht="15.5" x14ac:dyDescent="0.35">
      <c r="A9" s="6"/>
      <c r="B9" s="6" t="s">
        <v>63</v>
      </c>
      <c r="C9" s="16" t="s">
        <v>13</v>
      </c>
      <c r="D9" s="13"/>
      <c r="E9" s="11"/>
      <c r="F9" s="11"/>
      <c r="G9" s="26" t="s">
        <v>38</v>
      </c>
      <c r="H9" s="192"/>
      <c r="I9" s="202"/>
      <c r="J9" s="11"/>
      <c r="K9" s="11"/>
    </row>
    <row r="10" spans="1:19" ht="15.5" x14ac:dyDescent="0.35">
      <c r="A10" s="6"/>
      <c r="B10" s="6" t="s">
        <v>28</v>
      </c>
      <c r="C10" s="16" t="s">
        <v>56</v>
      </c>
      <c r="D10" s="13"/>
      <c r="E10" s="11"/>
      <c r="F10" s="11"/>
      <c r="G10" s="26" t="s">
        <v>39</v>
      </c>
      <c r="H10" s="193"/>
      <c r="I10" s="203"/>
      <c r="J10" s="11"/>
      <c r="K10" s="11"/>
    </row>
    <row r="11" spans="1:19" x14ac:dyDescent="0.35">
      <c r="A11" s="6"/>
      <c r="B11" s="6" t="s">
        <v>49</v>
      </c>
      <c r="C11" s="6" t="s">
        <v>57</v>
      </c>
      <c r="D11" s="13"/>
      <c r="E11" s="11"/>
      <c r="F11" s="11"/>
      <c r="G11" s="26" t="s">
        <v>18</v>
      </c>
      <c r="H11" s="15">
        <v>300000</v>
      </c>
      <c r="I11" s="194" t="s">
        <v>48</v>
      </c>
      <c r="J11" s="11"/>
      <c r="K11" s="11"/>
    </row>
    <row r="12" spans="1:19" x14ac:dyDescent="0.35">
      <c r="A12" s="6"/>
      <c r="B12" s="6" t="s">
        <v>27</v>
      </c>
      <c r="C12" s="6"/>
      <c r="D12" s="14"/>
      <c r="E12" s="11"/>
      <c r="F12" s="11"/>
      <c r="G12" s="26" t="s">
        <v>19</v>
      </c>
      <c r="H12" s="15">
        <v>200000</v>
      </c>
      <c r="I12" s="195"/>
      <c r="J12" s="11"/>
      <c r="K12" s="11"/>
    </row>
    <row r="13" spans="1:19" x14ac:dyDescent="0.35">
      <c r="A13" s="6"/>
      <c r="B13" s="6"/>
      <c r="C13" s="6"/>
      <c r="E13" s="11"/>
      <c r="F13" s="11"/>
      <c r="G13" s="26" t="s">
        <v>20</v>
      </c>
      <c r="H13" s="15">
        <v>100000</v>
      </c>
      <c r="I13" s="196"/>
      <c r="J13" s="11"/>
      <c r="K13" s="11"/>
    </row>
    <row r="14" spans="1:19" x14ac:dyDescent="0.35">
      <c r="E14" s="11"/>
      <c r="F14" s="11"/>
      <c r="G14" s="26" t="s">
        <v>21</v>
      </c>
      <c r="H14" s="191">
        <f>$H$6-SUM('Consolidado Presupuesto'!$N$6:$O$6,'Consolidado Presupuesto'!$N$12:$O$12,'Consolidado Presupuesto'!$N$23:$O$23)</f>
        <v>1300000</v>
      </c>
      <c r="I14" s="194" t="s">
        <v>50</v>
      </c>
      <c r="J14" s="11"/>
      <c r="K14" s="11"/>
    </row>
    <row r="15" spans="1:19" x14ac:dyDescent="0.35">
      <c r="E15" s="11"/>
      <c r="F15" s="11"/>
      <c r="G15" s="26" t="s">
        <v>24</v>
      </c>
      <c r="H15" s="192"/>
      <c r="I15" s="195"/>
      <c r="J15" s="11"/>
      <c r="K15" s="11"/>
    </row>
    <row r="16" spans="1:19" x14ac:dyDescent="0.35">
      <c r="E16" s="11"/>
      <c r="F16" s="11"/>
      <c r="G16" s="26" t="s">
        <v>29</v>
      </c>
      <c r="H16" s="192"/>
      <c r="I16" s="195"/>
      <c r="J16" s="11"/>
      <c r="K16" s="11"/>
    </row>
    <row r="17" spans="5:11" x14ac:dyDescent="0.35">
      <c r="E17" s="11"/>
      <c r="F17" s="11"/>
      <c r="G17" s="26" t="s">
        <v>25</v>
      </c>
      <c r="H17" s="192"/>
      <c r="I17" s="195"/>
      <c r="J17" s="11"/>
      <c r="K17" s="11"/>
    </row>
    <row r="18" spans="5:11" x14ac:dyDescent="0.35">
      <c r="E18" s="11"/>
      <c r="F18" s="11"/>
      <c r="G18" s="26" t="s">
        <v>28</v>
      </c>
      <c r="H18" s="192"/>
      <c r="I18" s="195"/>
      <c r="J18" s="11"/>
      <c r="K18" s="11"/>
    </row>
    <row r="19" spans="5:11" x14ac:dyDescent="0.35">
      <c r="E19" s="11"/>
      <c r="F19" s="11"/>
      <c r="G19" s="26" t="s">
        <v>49</v>
      </c>
      <c r="H19" s="192"/>
      <c r="I19" s="195"/>
      <c r="J19" s="11"/>
      <c r="K19" s="11"/>
    </row>
    <row r="20" spans="5:11" x14ac:dyDescent="0.35">
      <c r="E20" s="11"/>
      <c r="F20" s="11"/>
      <c r="G20" s="26" t="s">
        <v>26</v>
      </c>
      <c r="H20" s="193"/>
      <c r="I20" s="196"/>
      <c r="J20" s="11"/>
      <c r="K20" s="11"/>
    </row>
    <row r="21" spans="5:11" x14ac:dyDescent="0.35">
      <c r="G21" s="5" t="s">
        <v>27</v>
      </c>
      <c r="H21" s="12"/>
      <c r="I21" s="5" t="s">
        <v>50</v>
      </c>
    </row>
  </sheetData>
  <sheetProtection algorithmName="SHA-512" hashValue="5LlLotCzfxoH/o3RrSvxH+ewAuR76qyzjADyMvUDyc0jub5TQ/CxQ5NVQrl0nGHkSYXJYaA48jDbcyn6aP9fFQ==" saltValue="HCudtGUHk4tYH7so7sV/BQ==" spinCount="100000" sheet="1" objects="1" scenarios="1"/>
  <mergeCells count="8">
    <mergeCell ref="H14:H20"/>
    <mergeCell ref="I14:I20"/>
    <mergeCell ref="I11:I13"/>
    <mergeCell ref="G1:I1"/>
    <mergeCell ref="G7:I7"/>
    <mergeCell ref="H6:I6"/>
    <mergeCell ref="I8:I10"/>
    <mergeCell ref="H8:H10"/>
  </mergeCells>
  <conditionalFormatting sqref="C2:C10">
    <cfRule type="cellIs" dxfId="3" priority="4" operator="equal">
      <formula>"Validado"</formula>
    </cfRule>
  </conditionalFormatting>
  <conditionalFormatting sqref="D5:D12">
    <cfRule type="cellIs" dxfId="2" priority="2" operator="equal">
      <formula>"Validado"</formula>
    </cfRule>
  </conditionalFormatting>
  <conditionalFormatting sqref="G3:G5">
    <cfRule type="cellIs" dxfId="1" priority="3" operator="equal">
      <formula>"Validado"</formula>
    </cfRule>
  </conditionalFormatting>
  <conditionalFormatting sqref="J2:R2">
    <cfRule type="cellIs" dxfId="0" priority="1" operator="equal">
      <formula>"Validado"</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 Presupuesto</vt:lpstr>
      <vt:lpstr>Honorarios</vt:lpstr>
      <vt:lpstr>Gastos Operacionales</vt:lpstr>
      <vt:lpstr>Códigos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Cristobal Guillermo Miranda Olivares</dc:creator>
  <cp:lastModifiedBy>Cristobal Guillermo Miranda Olivares</cp:lastModifiedBy>
  <dcterms:created xsi:type="dcterms:W3CDTF">2015-06-05T18:19:34Z</dcterms:created>
  <dcterms:modified xsi:type="dcterms:W3CDTF">2026-01-12T13:54:58Z</dcterms:modified>
</cp:coreProperties>
</file>